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تقرير احصاء نشاط الموانئ والنقل البحري لسنة 2025\للنشر\الموقع الالكتروني\شيتات النقل المائي لسنة 2022\"/>
    </mc:Choice>
  </mc:AlternateContent>
  <xr:revisionPtr revIDLastSave="0" documentId="13_ncr:1_{F0639567-342C-49D8-8D4C-384EE4753D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ج1 ص9" sheetId="5" r:id="rId1"/>
    <sheet name="ج2ش1ص10" sheetId="6" r:id="rId2"/>
    <sheet name="ج3ش2ص11" sheetId="7" r:id="rId3"/>
    <sheet name="ج4ص12" sheetId="8" r:id="rId4"/>
    <sheet name="ج5 ص 13" sheetId="16" r:id="rId5"/>
    <sheet name="ج6-7 ص14" sheetId="9" r:id="rId6"/>
    <sheet name="ج8ص15" sheetId="10" r:id="rId7"/>
    <sheet name="ج9 ص 16" sheetId="14" r:id="rId8"/>
    <sheet name="ج10-11 ش3 ص17" sheetId="12" r:id="rId9"/>
  </sheets>
  <definedNames>
    <definedName name="_xlnm.Print_Area" localSheetId="0">'ج1 ص9'!$A$1:$F$16</definedName>
    <definedName name="_xlnm.Print_Area" localSheetId="8">'ج10-11 ش3 ص17'!$A$1:$E$26</definedName>
    <definedName name="_xlnm.Print_Area" localSheetId="1">ج2ش1ص10!$A$1:$E$14</definedName>
    <definedName name="_xlnm.Print_Area" localSheetId="2">ج3ش2ص11!$A$1:$G$31</definedName>
    <definedName name="_xlnm.Print_Area" localSheetId="3">ج4ص12!$A$1:$G$31</definedName>
    <definedName name="_xlnm.Print_Area" localSheetId="4">'ج5 ص 13'!$A$1:$L$21</definedName>
    <definedName name="_xlnm.Print_Area" localSheetId="5">'ج6-7 ص14'!$A$1:$G$48</definedName>
    <definedName name="_xlnm.Print_Area" localSheetId="6">ج8ص15!$A$1:$L$21</definedName>
    <definedName name="_xlnm.Print_Area" localSheetId="7">'ج9 ص 16'!$A$1:$N$21</definedName>
  </definedNames>
  <calcPr calcId="191029"/>
</workbook>
</file>

<file path=xl/calcChain.xml><?xml version="1.0" encoding="utf-8"?>
<calcChain xmlns="http://schemas.openxmlformats.org/spreadsheetml/2006/main">
  <c r="K9" i="10" l="1"/>
  <c r="K11" i="10"/>
  <c r="K13" i="10"/>
  <c r="K15" i="10"/>
  <c r="K19" i="10"/>
  <c r="K17" i="10"/>
  <c r="G20" i="10"/>
  <c r="F28" i="7"/>
  <c r="F27" i="7"/>
  <c r="F26" i="7"/>
  <c r="F25" i="7"/>
  <c r="F24" i="7"/>
  <c r="F23" i="7"/>
  <c r="F22" i="7"/>
  <c r="F21" i="7"/>
  <c r="F18" i="7"/>
  <c r="F19" i="7"/>
  <c r="F20" i="7"/>
  <c r="F17" i="7"/>
  <c r="F16" i="7"/>
  <c r="F15" i="7"/>
  <c r="F14" i="7"/>
  <c r="F13" i="7"/>
  <c r="F12" i="7"/>
  <c r="F11" i="7"/>
  <c r="F10" i="7"/>
  <c r="F9" i="7"/>
  <c r="F8" i="7"/>
  <c r="F7" i="7"/>
  <c r="F6" i="7"/>
  <c r="D24" i="12"/>
  <c r="D23" i="12"/>
  <c r="D22" i="12"/>
  <c r="D21" i="12"/>
  <c r="D20" i="12"/>
  <c r="D19" i="12"/>
  <c r="D18" i="12"/>
  <c r="D17" i="12"/>
  <c r="D16" i="12"/>
  <c r="D8" i="12"/>
  <c r="D7" i="12"/>
  <c r="D6" i="12"/>
  <c r="M19" i="14"/>
  <c r="L19" i="14"/>
  <c r="K19" i="14"/>
  <c r="M18" i="14"/>
  <c r="L18" i="14"/>
  <c r="K18" i="14"/>
  <c r="M17" i="14"/>
  <c r="L17" i="14"/>
  <c r="K17" i="14"/>
  <c r="M16" i="14"/>
  <c r="L16" i="14"/>
  <c r="K16" i="14"/>
  <c r="M15" i="14"/>
  <c r="L15" i="14"/>
  <c r="K15" i="14"/>
  <c r="M14" i="14"/>
  <c r="L14" i="14"/>
  <c r="K14" i="14"/>
  <c r="M13" i="14"/>
  <c r="L13" i="14"/>
  <c r="K13" i="14"/>
  <c r="M12" i="14"/>
  <c r="L12" i="14"/>
  <c r="K12" i="14"/>
  <c r="M11" i="14"/>
  <c r="L11" i="14"/>
  <c r="K11" i="14"/>
  <c r="M10" i="14"/>
  <c r="L10" i="14"/>
  <c r="K10" i="14"/>
  <c r="M9" i="14"/>
  <c r="L9" i="14"/>
  <c r="K9" i="14"/>
  <c r="M8" i="14"/>
  <c r="L8" i="14"/>
  <c r="K8" i="14"/>
  <c r="I20" i="10"/>
  <c r="H20" i="10"/>
  <c r="F20" i="10"/>
  <c r="E20" i="10"/>
  <c r="D20" i="10"/>
  <c r="C20" i="10"/>
  <c r="B20" i="10"/>
  <c r="J19" i="10"/>
  <c r="K18" i="10"/>
  <c r="J18" i="10"/>
  <c r="J17" i="10"/>
  <c r="K16" i="10"/>
  <c r="J16" i="10"/>
  <c r="J15" i="10"/>
  <c r="K14" i="10"/>
  <c r="J14" i="10"/>
  <c r="J13" i="10"/>
  <c r="K12" i="10"/>
  <c r="J12" i="10"/>
  <c r="J11" i="10"/>
  <c r="K10" i="10"/>
  <c r="J10" i="10"/>
  <c r="J9" i="10"/>
  <c r="K8" i="10"/>
  <c r="J8" i="10"/>
  <c r="E46" i="9"/>
  <c r="D46" i="9"/>
  <c r="C46" i="9"/>
  <c r="B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D21" i="9"/>
  <c r="C21" i="9"/>
  <c r="B21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29" i="7" l="1"/>
  <c r="J20" i="10"/>
  <c r="K20" i="10"/>
  <c r="F46" i="9"/>
  <c r="F21" i="9"/>
  <c r="K9" i="16" l="1"/>
  <c r="K10" i="16"/>
  <c r="K11" i="16"/>
  <c r="K12" i="16"/>
  <c r="K13" i="16"/>
  <c r="K14" i="16"/>
  <c r="K15" i="16"/>
  <c r="K16" i="16"/>
  <c r="K17" i="16"/>
  <c r="K18" i="16"/>
  <c r="K19" i="16"/>
  <c r="K8" i="16"/>
  <c r="K20" i="16" s="1"/>
  <c r="J9" i="16"/>
  <c r="J10" i="16"/>
  <c r="J11" i="16"/>
  <c r="J12" i="16"/>
  <c r="J13" i="16"/>
  <c r="J14" i="16"/>
  <c r="J15" i="16"/>
  <c r="J16" i="16"/>
  <c r="J17" i="16"/>
  <c r="J18" i="16"/>
  <c r="J19" i="16"/>
  <c r="J20" i="16"/>
  <c r="J8" i="16"/>
  <c r="I20" i="16"/>
  <c r="H20" i="16"/>
  <c r="G20" i="16"/>
  <c r="F20" i="16"/>
  <c r="E20" i="16"/>
  <c r="D20" i="16"/>
  <c r="C20" i="16"/>
  <c r="B20" i="16"/>
  <c r="E29" i="8"/>
  <c r="D29" i="8"/>
  <c r="C29" i="8"/>
  <c r="B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E29" i="7"/>
  <c r="D29" i="7"/>
  <c r="C29" i="7"/>
  <c r="B29" i="7"/>
  <c r="E11" i="6"/>
  <c r="D11" i="6"/>
  <c r="C11" i="6"/>
  <c r="B11" i="6"/>
  <c r="E12" i="5"/>
  <c r="E10" i="5"/>
  <c r="E9" i="5"/>
  <c r="E7" i="5"/>
  <c r="E6" i="5"/>
  <c r="F29" i="8" l="1"/>
  <c r="G20" i="14" l="1"/>
  <c r="F20" i="14"/>
  <c r="D20" i="14"/>
  <c r="D25" i="12" l="1"/>
  <c r="D9" i="12"/>
  <c r="C25" i="12" l="1"/>
  <c r="B25" i="12"/>
  <c r="C9" i="12"/>
  <c r="B9" i="12"/>
  <c r="C20" i="14"/>
  <c r="E20" i="14"/>
  <c r="B20" i="14"/>
  <c r="M20" i="14" l="1"/>
  <c r="L20" i="14"/>
  <c r="K20" i="14"/>
</calcChain>
</file>

<file path=xl/sharedStrings.xml><?xml version="1.0" encoding="utf-8"?>
<sst xmlns="http://schemas.openxmlformats.org/spreadsheetml/2006/main" count="775" uniqueCount="293">
  <si>
    <t xml:space="preserve"> </t>
  </si>
  <si>
    <t xml:space="preserve">                                              </t>
  </si>
  <si>
    <t>جدول (1)</t>
  </si>
  <si>
    <t>Table (1)</t>
  </si>
  <si>
    <t xml:space="preserve">وحدة القياس </t>
  </si>
  <si>
    <t>Details</t>
  </si>
  <si>
    <t>Measure unit</t>
  </si>
  <si>
    <t xml:space="preserve">عـدد السـفن القادمـة للموانئ العراقيـــة (لنقل البضائع )
</t>
  </si>
  <si>
    <t>عدد .NO</t>
  </si>
  <si>
    <t>Number of ships arrive Iraqi ports (goods transportation)</t>
  </si>
  <si>
    <t>الحمولة الاجمالية لسفن البضائع المستوردة والقادمة للموانئ العراقية</t>
  </si>
  <si>
    <t>(الف) طن</t>
  </si>
  <si>
    <t xml:space="preserve">Total cargo of imported good ships arrive Iraqi ports </t>
  </si>
  <si>
    <t>عدد الســــفن المغـادرة من الموانئ العراقية (لنقل البضائع)</t>
  </si>
  <si>
    <t>عدد  .NO</t>
  </si>
  <si>
    <t>Number of ships departed the Iraqi ports (goods transport)</t>
  </si>
  <si>
    <t>الحمولة الاجمالية لسفن البضائع المصدرة والمغادرة من الموانئ العراقية</t>
  </si>
  <si>
    <t xml:space="preserve">Total cargo of exported good ships departed the Iraqi ports </t>
  </si>
  <si>
    <t>مجموع الايرادات للشركة العامة لموانئ العراق</t>
  </si>
  <si>
    <t xml:space="preserve">Total revenues of the General Company for ports of Iraq  </t>
  </si>
  <si>
    <t xml:space="preserve">     </t>
  </si>
  <si>
    <t xml:space="preserve">             </t>
  </si>
  <si>
    <t xml:space="preserve">       </t>
  </si>
  <si>
    <t>عدد السفن القادمة</t>
  </si>
  <si>
    <t>جدول (2)</t>
  </si>
  <si>
    <t>Table (2)</t>
  </si>
  <si>
    <t>الجنسية</t>
  </si>
  <si>
    <t>السفن القادمة (المحملة)</t>
  </si>
  <si>
    <t>السفن المغادرة (المحملة)</t>
  </si>
  <si>
    <t>ships arrived (loaded)</t>
  </si>
  <si>
    <t>ships departed (loaded)</t>
  </si>
  <si>
    <t>عدد السفن المغادرة</t>
  </si>
  <si>
    <t>Nationality</t>
  </si>
  <si>
    <t>Number of ships departed</t>
  </si>
  <si>
    <t>* Number of ships loaded with crude oil</t>
  </si>
  <si>
    <t>جدول (3)</t>
  </si>
  <si>
    <t>Table (3)</t>
  </si>
  <si>
    <t xml:space="preserve">الميناء </t>
  </si>
  <si>
    <t xml:space="preserve">خور الزبير </t>
  </si>
  <si>
    <t>ابو فلوس</t>
  </si>
  <si>
    <t>المجموع</t>
  </si>
  <si>
    <t xml:space="preserve">Port </t>
  </si>
  <si>
    <t xml:space="preserve">نوع البضاعة </t>
  </si>
  <si>
    <t>Chor AL-Zubeir</t>
  </si>
  <si>
    <t>Abu Floos</t>
  </si>
  <si>
    <t>Total</t>
  </si>
  <si>
    <t xml:space="preserve"> Goods</t>
  </si>
  <si>
    <t>حاويات</t>
  </si>
  <si>
    <t>Container</t>
  </si>
  <si>
    <t>متنوعة</t>
  </si>
  <si>
    <t>سيارات</t>
  </si>
  <si>
    <t>حنطة</t>
  </si>
  <si>
    <t>Weat</t>
  </si>
  <si>
    <t>حديد</t>
  </si>
  <si>
    <t>كلنكر</t>
  </si>
  <si>
    <t>Clinker</t>
  </si>
  <si>
    <t>رز</t>
  </si>
  <si>
    <t>Rice</t>
  </si>
  <si>
    <t>فول الصويا</t>
  </si>
  <si>
    <t xml:space="preserve">(-) عدم وجود بضائع مستوردة </t>
  </si>
  <si>
    <t>(-) unavailable imported goods</t>
  </si>
  <si>
    <t>جدول (4)</t>
  </si>
  <si>
    <t>Table (4)</t>
  </si>
  <si>
    <t xml:space="preserve">(-) عدم وجود سفن ناقلة للبضائع المستوردة </t>
  </si>
  <si>
    <t>جدول (5)</t>
  </si>
  <si>
    <t>Table (5)</t>
  </si>
  <si>
    <t xml:space="preserve">  الميناء</t>
  </si>
  <si>
    <t xml:space="preserve">Port     </t>
  </si>
  <si>
    <t>نوع البضاعة</t>
  </si>
  <si>
    <t>Goods</t>
  </si>
  <si>
    <t>Table (6)</t>
  </si>
  <si>
    <t>Table (7)</t>
  </si>
  <si>
    <t>الشهر</t>
  </si>
  <si>
    <t>ميناء خور الزبير</t>
  </si>
  <si>
    <t>ميناء  أبو فلوس</t>
  </si>
  <si>
    <t>Month</t>
  </si>
  <si>
    <t>Khour al- zubeer</t>
  </si>
  <si>
    <t>Abo-flous</t>
  </si>
  <si>
    <t>عدد 
السفن</t>
  </si>
  <si>
    <t>ships</t>
  </si>
  <si>
    <t>كانون الثاني</t>
  </si>
  <si>
    <t>January</t>
  </si>
  <si>
    <t>شباط</t>
  </si>
  <si>
    <t>February</t>
  </si>
  <si>
    <t>اذار</t>
  </si>
  <si>
    <t>March</t>
  </si>
  <si>
    <t>نيسان</t>
  </si>
  <si>
    <t>April</t>
  </si>
  <si>
    <t>ايار</t>
  </si>
  <si>
    <t>May</t>
  </si>
  <si>
    <t>حزيران</t>
  </si>
  <si>
    <t>June</t>
  </si>
  <si>
    <t>تموز</t>
  </si>
  <si>
    <t>July</t>
  </si>
  <si>
    <t>اب</t>
  </si>
  <si>
    <t>August</t>
  </si>
  <si>
    <t>ايلول</t>
  </si>
  <si>
    <t>September</t>
  </si>
  <si>
    <t>تشرين الاول</t>
  </si>
  <si>
    <t>October</t>
  </si>
  <si>
    <t>تشرين الثاني</t>
  </si>
  <si>
    <t>November</t>
  </si>
  <si>
    <t xml:space="preserve">كانون الاول </t>
  </si>
  <si>
    <t>December</t>
  </si>
  <si>
    <t>جدول (8)</t>
  </si>
  <si>
    <t>Table (8)</t>
  </si>
  <si>
    <t>ميناء البصرة النفطي</t>
  </si>
  <si>
    <t>الميناء الرحوي</t>
  </si>
  <si>
    <t>ميناء العميق</t>
  </si>
  <si>
    <t>Al-Basrah</t>
  </si>
  <si>
    <t xml:space="preserve">AL-Rahawi </t>
  </si>
  <si>
    <t>Al-Ameeq ports</t>
  </si>
  <si>
    <t>عدد الناقلات</t>
  </si>
  <si>
    <t>القيمة 
(مليون دينار)</t>
  </si>
  <si>
    <t>القيمة 
( مليون دينار)</t>
  </si>
  <si>
    <t>كانون الاول</t>
  </si>
  <si>
    <t>Table (9)</t>
  </si>
  <si>
    <t xml:space="preserve">ذكور </t>
  </si>
  <si>
    <t xml:space="preserve">اناث </t>
  </si>
  <si>
    <t xml:space="preserve">التفاصيل </t>
  </si>
  <si>
    <t xml:space="preserve">المجموع </t>
  </si>
  <si>
    <t>مهندسون</t>
  </si>
  <si>
    <t>Male</t>
  </si>
  <si>
    <t>Female</t>
  </si>
  <si>
    <t>فنيون</t>
  </si>
  <si>
    <t>Engineers</t>
  </si>
  <si>
    <t>اداريون</t>
  </si>
  <si>
    <t>Technicians</t>
  </si>
  <si>
    <t>Administrators</t>
  </si>
  <si>
    <t>اناث</t>
  </si>
  <si>
    <t>Table (10)</t>
  </si>
  <si>
    <t>الشهادات</t>
  </si>
  <si>
    <t>ذكور</t>
  </si>
  <si>
    <t>Certificate</t>
  </si>
  <si>
    <t>دون الابتدائية</t>
  </si>
  <si>
    <t>No certificate</t>
  </si>
  <si>
    <t>ابتدائية</t>
  </si>
  <si>
    <t>Primary</t>
  </si>
  <si>
    <t>متوسطة</t>
  </si>
  <si>
    <t>Intermediate</t>
  </si>
  <si>
    <t xml:space="preserve">اعدادية </t>
  </si>
  <si>
    <t xml:space="preserve">Secondary </t>
  </si>
  <si>
    <t xml:space="preserve">دبلوم </t>
  </si>
  <si>
    <t>Diploma</t>
  </si>
  <si>
    <t>بكالوريوس</t>
  </si>
  <si>
    <t>Bachelor's</t>
  </si>
  <si>
    <t>دبلوم عالي</t>
  </si>
  <si>
    <t>High Diploma</t>
  </si>
  <si>
    <t>ماجستير</t>
  </si>
  <si>
    <t>Master</t>
  </si>
  <si>
    <t>دكتوراه</t>
  </si>
  <si>
    <t>Phd</t>
  </si>
  <si>
    <t>الاجور والمزايا المدفوعة للعاملين في الشركة العامة لموانئ العراق</t>
  </si>
  <si>
    <t>Wages and bonuses paid for the workers in the General Company for Ports of Iraq</t>
  </si>
  <si>
    <t>زيوت</t>
  </si>
  <si>
    <t>(-) unavailable ships carried imported goods</t>
  </si>
  <si>
    <t>المجموع/ Total</t>
  </si>
  <si>
    <t>Soy bean</t>
  </si>
  <si>
    <t>Cars</t>
  </si>
  <si>
    <t>Number of tankers</t>
  </si>
  <si>
    <t xml:space="preserve">Number of workers in the General Company for Ports of Iraq </t>
  </si>
  <si>
    <t>عدد العاملين في الشركة العامة لموانئ العراق</t>
  </si>
  <si>
    <t>(مليار دينار) 
(billion) ID</t>
  </si>
  <si>
    <t xml:space="preserve">المصدر: وزارة النقل / الشركة العامة لموانئ العراق </t>
  </si>
  <si>
    <t>Source: Ministry of transport / The general company for post of iraq</t>
  </si>
  <si>
    <t xml:space="preserve">المصدر : وزارة النفط </t>
  </si>
  <si>
    <t>Source: ministary of oil</t>
  </si>
  <si>
    <t>wood</t>
  </si>
  <si>
    <t>(1000) ton</t>
  </si>
  <si>
    <t>Number of ships arrived</t>
  </si>
  <si>
    <t>-</t>
  </si>
  <si>
    <t xml:space="preserve"> المصدر : وزارة النقل / الشركة العامة لموانئ العراق</t>
  </si>
  <si>
    <t>value in 
(1000000 ID)</t>
  </si>
  <si>
    <t>عربية / Arabic</t>
  </si>
  <si>
    <t>اجنبية / Foreign</t>
  </si>
  <si>
    <t>*  تمثل عدد السفن المحملة (المصّدرة) للنفط الخام</t>
  </si>
  <si>
    <t>زيت الغاز</t>
  </si>
  <si>
    <t>جدول (6)</t>
  </si>
  <si>
    <t>جدول  (7)</t>
  </si>
  <si>
    <t>جدول (9)</t>
  </si>
  <si>
    <t>جدول  (10)</t>
  </si>
  <si>
    <t>value in
 (Million ID)</t>
  </si>
  <si>
    <t xml:space="preserve"> جدول (11)</t>
  </si>
  <si>
    <t>Table (11)</t>
  </si>
  <si>
    <t>(-) there are no carego ships exported</t>
  </si>
  <si>
    <t>كمية البضائع المنقولة
(طن)</t>
  </si>
  <si>
    <t>كمية البضائع المنقولة
 (طن)</t>
  </si>
  <si>
    <t>goods
(ton)</t>
  </si>
  <si>
    <t>goods
 (ton)</t>
  </si>
  <si>
    <t>كمية البضائع المستوردة 
(طن)</t>
  </si>
  <si>
    <t>كمية البضائع المصدرة
 (طن)</t>
  </si>
  <si>
    <t>Amount of imported goods (ton)</t>
  </si>
  <si>
    <t>Amount of exported goods (ton)</t>
  </si>
  <si>
    <t>الحمولة (الف طن)</t>
  </si>
  <si>
    <t>load (1000ton)</t>
  </si>
  <si>
    <t>(-) لا توجد بضائع مصدرة</t>
  </si>
  <si>
    <t>(-) لا توجد سفن بضائع مصدرة</t>
  </si>
  <si>
    <t>حبيبات بلاستيكية</t>
  </si>
  <si>
    <t>plastic granules</t>
  </si>
  <si>
    <t>corn</t>
  </si>
  <si>
    <t>زيت فول الصويا</t>
  </si>
  <si>
    <t>سكر</t>
  </si>
  <si>
    <t>ثروة حيوانية</t>
  </si>
  <si>
    <t>بانزين</t>
  </si>
  <si>
    <t xml:space="preserve"> sugar</t>
  </si>
  <si>
    <t>livestock</t>
  </si>
  <si>
    <t>miscellaneous</t>
  </si>
  <si>
    <t>fertilizers</t>
  </si>
  <si>
    <t>bar cement</t>
  </si>
  <si>
    <t>Estelle Bar</t>
  </si>
  <si>
    <t>Gasoline</t>
  </si>
  <si>
    <t>ام قصر (الشمالي)</t>
  </si>
  <si>
    <t>ام قصر(الجنوبي)</t>
  </si>
  <si>
    <t>Umm Qasr (north port)</t>
  </si>
  <si>
    <t>Umm Qasr (south port)</t>
  </si>
  <si>
    <t xml:space="preserve">Change rate for the the years 2024-2025%     </t>
  </si>
  <si>
    <t>عدد السفن القادمة والمغادرة لموانئ العراق وكميــة البضــاعة المسـتوردة والمصـــدرة بـ (الطن) حسب الجنسية لسنة 2025</t>
  </si>
  <si>
    <t>Number of ships arriving and departing from ports of Iraq and goods imported and exported (ton) by nationality for the year 2025</t>
  </si>
  <si>
    <t xml:space="preserve">كمية البضائع المستوردة عبر الموانئ العراقية حسب الميناء ونوع البضاعة بــ (الطن) لسنة 2025 </t>
  </si>
  <si>
    <t>Quantity of goods imported via ports of Iraq by port and kind of good (Ton) for the year 2025</t>
  </si>
  <si>
    <t xml:space="preserve">عدد السفن الناقلة للبضائع المستوردة عبر الموانئ العراقية حسب الميناء ونوع البضاعة لسنة 2025 </t>
  </si>
  <si>
    <t>Number of ships carried imported goods  through ports of Iraq by port and kind of goods for the year 2025</t>
  </si>
  <si>
    <t xml:space="preserve"> ميناءام قصر (الشمالي)</t>
  </si>
  <si>
    <t>ميناءام قصر(الجنوبي)</t>
  </si>
  <si>
    <t xml:space="preserve">كمية البضائع المصدرة عبر الموانئ العراقية حسب الميناء ونوع البضاعة بــ (الطن) لسنة 2025 </t>
  </si>
  <si>
    <t>Quantity of goods exported via ports of Iraq by port and kind of goods (ton) for the year 2025</t>
  </si>
  <si>
    <t>عدد السفن الناقلة للبضائع المصدرة عبر الموانئ العراقية حسب الميناء ونوع البضاعة لسنة 2025</t>
  </si>
  <si>
    <t>Number of ships move exported goods through ports of Iraq by port and kind of goods for the year 2025</t>
  </si>
  <si>
    <t>عدد العاملين في الشركة العامة لموانئ العراق حسب الاختصاص والجنس لسنة 2025</t>
  </si>
  <si>
    <t>Number of workers in the General Company for Ports of Iraq by specification and gender for the year 2025</t>
  </si>
  <si>
    <t>عدد العاملين حسب التحصيل الدراسي والجنس للشركة العامة لموانئ العراق لسنة 2025</t>
  </si>
  <si>
    <t>Number of employees  by educational level in the General Company for Ports of Iraq for the year 2025</t>
  </si>
  <si>
    <t>عدد السفن الناقلة وكمية البضائع المنقولة (المصدرة) بـ (الطن) حسب الميناء والأشهر للشركة العامة لموانىء العراق لسنة 2025</t>
  </si>
  <si>
    <t xml:space="preserve"> Number of tankers and oil cargo and the value in (Million ID) in Al-Basrah, AL-Rahawi and Al-Ameeq by months ports for the year 2025</t>
  </si>
  <si>
    <t xml:space="preserve">المؤشرات الرئيسة لنشاط الشركة العامة لموانئ العراق لسنتي 2024-2025   </t>
  </si>
  <si>
    <t xml:space="preserve"> Key Indicators of General Company for Ports of Iraq for the years 2024 - 2025</t>
  </si>
  <si>
    <t>ذرة</t>
  </si>
  <si>
    <t>زيت</t>
  </si>
  <si>
    <t>اسمدة</t>
  </si>
  <si>
    <t>شعير</t>
  </si>
  <si>
    <t>نحاس</t>
  </si>
  <si>
    <t>اسمنت ابار</t>
  </si>
  <si>
    <t xml:space="preserve">بايب </t>
  </si>
  <si>
    <t>ستيل بار</t>
  </si>
  <si>
    <t xml:space="preserve">خشب </t>
  </si>
  <si>
    <t>اعلاف اسماك</t>
  </si>
  <si>
    <t>oli</t>
  </si>
  <si>
    <t>lron</t>
  </si>
  <si>
    <t>gas oli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</si>
  <si>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</si>
  <si>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زيت الوقود</t>
  </si>
  <si>
    <t>فلانكوت</t>
  </si>
  <si>
    <t>كبريت</t>
  </si>
  <si>
    <t>مولاس</t>
  </si>
  <si>
    <t>حنطه</t>
  </si>
  <si>
    <t>اسفلت مؤكسد</t>
  </si>
  <si>
    <t>نفثالين</t>
  </si>
  <si>
    <t>مخلفات نفطية</t>
  </si>
  <si>
    <t>وقود طائرات</t>
  </si>
  <si>
    <t>مذيبات</t>
  </si>
  <si>
    <t>نفط خام</t>
  </si>
  <si>
    <t>رؤوس اغنام</t>
  </si>
  <si>
    <t>47855 راس غنم</t>
  </si>
  <si>
    <t>fish feed</t>
  </si>
  <si>
    <t>barley</t>
  </si>
  <si>
    <t>copper</t>
  </si>
  <si>
    <t>Pipe</t>
  </si>
  <si>
    <t>Soybean oil</t>
  </si>
  <si>
    <t>Containers</t>
  </si>
  <si>
    <t>Fuel oil</t>
  </si>
  <si>
    <t>Flancott</t>
  </si>
  <si>
    <t>matchsticks</t>
  </si>
  <si>
    <t>Molasses</t>
  </si>
  <si>
    <t>wheat</t>
  </si>
  <si>
    <t>oxidized asphalt</t>
  </si>
  <si>
    <t>Naphthalene</t>
  </si>
  <si>
    <t>oils</t>
  </si>
  <si>
    <t>Oil waste</t>
  </si>
  <si>
    <t>Jet fuel</t>
  </si>
  <si>
    <t>Solvents</t>
  </si>
  <si>
    <t>crude</t>
  </si>
  <si>
    <t>Sheep heads</t>
  </si>
  <si>
    <t>عدد الناقلات والحمولات النفطية ومقدار القيمة بــ (المليون دينار) لميناء البصرة النفطي والميناء الرحوي وميناء العميق حسب الأشهر للشركة العامة لموانىء العراق لسنة 2025</t>
  </si>
  <si>
    <t>47855 عدد راس غنم</t>
  </si>
  <si>
    <t xml:space="preserve">47855 Numbre of sheep </t>
  </si>
  <si>
    <t xml:space="preserve">معدل التغيرالسنوي لسنتي 
2024 -2025 %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</si>
  <si>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</si>
  <si>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عدد السفن الناقلة وكمية البضائع المنقولة (المستوردة) بـ ( الطن) حسب الميناء والأشهر للشركة العامة لموانىء العراق لسنة 2025</t>
  </si>
  <si>
    <t>Number of ships and quantity of goods(imported) (ton) by port and months for general company of iraqi ports for the year2025</t>
  </si>
  <si>
    <t>Number of ships and quantity of goods(exported) (ton) by port and months for general company of iraqi ports for the year 2025</t>
  </si>
  <si>
    <t>كمية البضائع المنقولة
( طن)</t>
  </si>
  <si>
    <t>goods
( ton)</t>
  </si>
  <si>
    <t>عراقية / lraqi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</si>
</sst>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0.0"/>
    <numFmt numFmtId="166" formatCode="_-* #,##0.000_-;_-* #,##0.000\-;_-* &quot;-&quot;??_-;_-@_-"/>
    <numFmt numFmtId="167" formatCode="#,##0.0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Calibri"/>
      <family val="2"/>
      <scheme val="minor"/>
    </font>
    <font>
      <b/>
      <sz val="11"/>
      <color theme="1"/>
      <name val="Calibri"/>
      <family val="2"/>
      <charset val="178"/>
      <scheme val="minor"/>
    </font>
    <font>
      <b/>
      <sz val="12"/>
      <name val="Calibri"/>
      <family val="2"/>
      <charset val="178"/>
      <scheme val="minor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8"/>
      <color theme="1"/>
      <name val="Arial"/>
      <family val="2"/>
    </font>
    <font>
      <b/>
      <sz val="14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1F1F1F"/>
      <name val="Inherit"/>
      <charset val="178"/>
    </font>
    <font>
      <b/>
      <sz val="16"/>
      <name val="Times New Roman"/>
      <family val="1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</cellStyleXfs>
  <cellXfs count="325">
    <xf numFmtId="0" fontId="0" fillId="0" borderId="0" xfId="0"/>
    <xf numFmtId="0" fontId="2" fillId="0" borderId="0" xfId="2"/>
    <xf numFmtId="0" fontId="4" fillId="0" borderId="0" xfId="2" applyFont="1"/>
    <xf numFmtId="0" fontId="7" fillId="0" borderId="0" xfId="2" applyFont="1"/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/>
    </xf>
    <xf numFmtId="0" fontId="8" fillId="0" borderId="0" xfId="9" applyFont="1" applyAlignment="1">
      <alignment horizontal="right" vertical="center"/>
    </xf>
    <xf numFmtId="0" fontId="4" fillId="2" borderId="0" xfId="2" applyFont="1" applyFill="1"/>
    <xf numFmtId="166" fontId="4" fillId="0" borderId="0" xfId="10" applyNumberFormat="1" applyFont="1" applyAlignment="1">
      <alignment horizontal="center" vertical="center"/>
    </xf>
    <xf numFmtId="1" fontId="4" fillId="0" borderId="0" xfId="2" applyNumberFormat="1" applyFont="1"/>
    <xf numFmtId="0" fontId="9" fillId="0" borderId="1" xfId="2" applyFont="1" applyBorder="1" applyAlignment="1">
      <alignment vertical="center" wrapText="1"/>
    </xf>
    <xf numFmtId="0" fontId="9" fillId="0" borderId="0" xfId="2" applyFont="1"/>
    <xf numFmtId="3" fontId="4" fillId="0" borderId="0" xfId="2" applyNumberFormat="1" applyFont="1"/>
    <xf numFmtId="0" fontId="2" fillId="0" borderId="0" xfId="2" applyAlignment="1">
      <alignment vertical="center"/>
    </xf>
    <xf numFmtId="3" fontId="4" fillId="0" borderId="0" xfId="2" applyNumberFormat="1" applyFont="1" applyAlignment="1">
      <alignment readingOrder="2"/>
    </xf>
    <xf numFmtId="3" fontId="10" fillId="0" borderId="0" xfId="1" applyNumberFormat="1" applyFont="1" applyAlignment="1">
      <alignment horizontal="center" vertical="center"/>
    </xf>
    <xf numFmtId="0" fontId="13" fillId="0" borderId="0" xfId="2" applyFont="1" applyAlignment="1">
      <alignment vertical="center"/>
    </xf>
    <xf numFmtId="0" fontId="2" fillId="0" borderId="6" xfId="2" applyBorder="1"/>
    <xf numFmtId="0" fontId="2" fillId="0" borderId="0" xfId="2" applyAlignment="1">
      <alignment horizontal="right"/>
    </xf>
    <xf numFmtId="0" fontId="9" fillId="0" borderId="0" xfId="2" applyFont="1" applyAlignment="1">
      <alignment vertical="center" wrapText="1"/>
    </xf>
    <xf numFmtId="0" fontId="14" fillId="0" borderId="0" xfId="2" applyFont="1"/>
    <xf numFmtId="0" fontId="14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8" fillId="0" borderId="0" xfId="5" applyFont="1" applyAlignment="1">
      <alignment horizontal="right" vertical="center"/>
    </xf>
    <xf numFmtId="3" fontId="5" fillId="0" borderId="4" xfId="1" applyNumberFormat="1" applyFont="1" applyBorder="1" applyAlignment="1">
      <alignment horizontal="center" vertical="center"/>
    </xf>
    <xf numFmtId="3" fontId="11" fillId="0" borderId="4" xfId="2" applyNumberFormat="1" applyFont="1" applyBorder="1" applyAlignment="1">
      <alignment horizontal="center" vertical="center"/>
    </xf>
    <xf numFmtId="3" fontId="11" fillId="0" borderId="2" xfId="2" applyNumberFormat="1" applyFont="1" applyBorder="1" applyAlignment="1">
      <alignment vertical="center"/>
    </xf>
    <xf numFmtId="0" fontId="5" fillId="0" borderId="0" xfId="9" applyFont="1" applyAlignment="1">
      <alignment horizontal="center" vertical="center" wrapText="1" readingOrder="1"/>
    </xf>
    <xf numFmtId="0" fontId="5" fillId="2" borderId="4" xfId="3" applyFont="1" applyFill="1" applyBorder="1" applyAlignment="1">
      <alignment horizontal="left" vertical="center" wrapText="1"/>
    </xf>
    <xf numFmtId="3" fontId="5" fillId="0" borderId="2" xfId="1" applyNumberFormat="1" applyFont="1" applyBorder="1" applyAlignment="1">
      <alignment horizontal="center" vertical="center"/>
    </xf>
    <xf numFmtId="0" fontId="5" fillId="0" borderId="0" xfId="5" applyFont="1" applyAlignment="1">
      <alignment horizontal="center" vertical="top" wrapText="1"/>
    </xf>
    <xf numFmtId="0" fontId="5" fillId="0" borderId="0" xfId="9" applyFont="1" applyAlignment="1">
      <alignment vertical="center"/>
    </xf>
    <xf numFmtId="0" fontId="5" fillId="0" borderId="0" xfId="9" applyFont="1" applyAlignment="1">
      <alignment vertical="center" wrapText="1"/>
    </xf>
    <xf numFmtId="3" fontId="5" fillId="0" borderId="0" xfId="1" applyNumberFormat="1" applyFont="1" applyAlignment="1">
      <alignment horizontal="center" vertical="center" wrapText="1"/>
    </xf>
    <xf numFmtId="3" fontId="5" fillId="0" borderId="0" xfId="1" applyNumberFormat="1" applyFont="1" applyAlignment="1">
      <alignment horizontal="left" vertical="center"/>
    </xf>
    <xf numFmtId="3" fontId="11" fillId="0" borderId="2" xfId="2" applyNumberFormat="1" applyFont="1" applyBorder="1" applyAlignment="1">
      <alignment horizontal="center" vertical="center"/>
    </xf>
    <xf numFmtId="3" fontId="5" fillId="0" borderId="2" xfId="2" applyNumberFormat="1" applyFont="1" applyBorder="1" applyAlignment="1">
      <alignment horizontal="center" vertical="center"/>
    </xf>
    <xf numFmtId="3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/>
    <xf numFmtId="0" fontId="11" fillId="0" borderId="0" xfId="2" applyFont="1"/>
    <xf numFmtId="0" fontId="16" fillId="0" borderId="0" xfId="2" applyFont="1"/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6" fillId="0" borderId="0" xfId="5" applyFont="1" applyAlignment="1">
      <alignment vertical="center"/>
    </xf>
    <xf numFmtId="3" fontId="5" fillId="2" borderId="0" xfId="3" applyNumberFormat="1" applyFont="1" applyFill="1" applyAlignment="1">
      <alignment horizontal="left" vertical="center"/>
    </xf>
    <xf numFmtId="3" fontId="2" fillId="2" borderId="0" xfId="2" applyNumberFormat="1" applyFill="1"/>
    <xf numFmtId="3" fontId="2" fillId="0" borderId="0" xfId="2" applyNumberFormat="1"/>
    <xf numFmtId="3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left" vertical="center"/>
    </xf>
    <xf numFmtId="0" fontId="12" fillId="0" borderId="0" xfId="2" applyFont="1"/>
    <xf numFmtId="0" fontId="17" fillId="0" borderId="0" xfId="2" applyFont="1" applyAlignment="1">
      <alignment vertical="center"/>
    </xf>
    <xf numFmtId="0" fontId="17" fillId="0" borderId="0" xfId="2" applyFont="1" applyAlignment="1">
      <alignment horizontal="left" vertical="center"/>
    </xf>
    <xf numFmtId="3" fontId="4" fillId="0" borderId="0" xfId="2" applyNumberFormat="1" applyFont="1" applyAlignment="1">
      <alignment vertical="center"/>
    </xf>
    <xf numFmtId="3" fontId="3" fillId="0" borderId="0" xfId="1" applyNumberFormat="1" applyFont="1" applyAlignment="1">
      <alignment horizontal="center" vertical="center" wrapText="1"/>
    </xf>
    <xf numFmtId="0" fontId="18" fillId="0" borderId="0" xfId="2" applyFont="1"/>
    <xf numFmtId="0" fontId="19" fillId="0" borderId="0" xfId="2" applyFont="1"/>
    <xf numFmtId="49" fontId="7" fillId="0" borderId="0" xfId="2" applyNumberFormat="1" applyFont="1"/>
    <xf numFmtId="3" fontId="4" fillId="0" borderId="0" xfId="2" applyNumberFormat="1" applyFont="1" applyAlignment="1">
      <alignment vertical="center" readingOrder="2"/>
    </xf>
    <xf numFmtId="0" fontId="4" fillId="0" borderId="0" xfId="2" applyFont="1" applyAlignment="1">
      <alignment vertical="center"/>
    </xf>
    <xf numFmtId="3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 applyAlignment="1">
      <alignment horizontal="center"/>
    </xf>
    <xf numFmtId="3" fontId="5" fillId="2" borderId="4" xfId="1" applyNumberFormat="1" applyFont="1" applyFill="1" applyBorder="1" applyAlignment="1">
      <alignment horizontal="left" vertical="center" wrapText="1" readingOrder="2"/>
    </xf>
    <xf numFmtId="3" fontId="11" fillId="2" borderId="2" xfId="2" applyNumberFormat="1" applyFont="1" applyFill="1" applyBorder="1" applyAlignment="1">
      <alignment horizontal="center" vertical="center"/>
    </xf>
    <xf numFmtId="0" fontId="11" fillId="2" borderId="0" xfId="2" applyFont="1" applyFill="1" applyAlignment="1">
      <alignment horizontal="right" vertical="center"/>
    </xf>
    <xf numFmtId="3" fontId="11" fillId="2" borderId="2" xfId="2" applyNumberFormat="1" applyFont="1" applyFill="1" applyBorder="1" applyAlignment="1">
      <alignment horizontal="left" vertical="center"/>
    </xf>
    <xf numFmtId="0" fontId="5" fillId="2" borderId="2" xfId="9" applyFont="1" applyFill="1" applyBorder="1" applyAlignment="1">
      <alignment horizontal="right" vertical="center" wrapText="1"/>
    </xf>
    <xf numFmtId="0" fontId="5" fillId="2" borderId="9" xfId="9" applyFont="1" applyFill="1" applyBorder="1" applyAlignment="1">
      <alignment horizontal="center" vertical="center"/>
    </xf>
    <xf numFmtId="165" fontId="11" fillId="2" borderId="9" xfId="10" applyNumberFormat="1" applyFont="1" applyFill="1" applyBorder="1" applyAlignment="1">
      <alignment horizontal="center" vertical="center"/>
    </xf>
    <xf numFmtId="0" fontId="5" fillId="2" borderId="2" xfId="9" applyFont="1" applyFill="1" applyBorder="1" applyAlignment="1">
      <alignment horizontal="left" vertical="center" wrapText="1" readingOrder="1"/>
    </xf>
    <xf numFmtId="0" fontId="5" fillId="2" borderId="2" xfId="9" applyFont="1" applyFill="1" applyBorder="1" applyAlignment="1">
      <alignment horizontal="center" vertical="center"/>
    </xf>
    <xf numFmtId="3" fontId="11" fillId="2" borderId="2" xfId="10" applyNumberFormat="1" applyFont="1" applyFill="1" applyBorder="1" applyAlignment="1">
      <alignment horizontal="center" vertical="center"/>
    </xf>
    <xf numFmtId="165" fontId="11" fillId="2" borderId="2" xfId="10" applyNumberFormat="1" applyFont="1" applyFill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0" fontId="5" fillId="2" borderId="2" xfId="1" applyFont="1" applyFill="1" applyBorder="1" applyAlignment="1">
      <alignment vertical="center"/>
    </xf>
    <xf numFmtId="3" fontId="3" fillId="0" borderId="0" xfId="1" applyNumberFormat="1" applyFont="1" applyAlignment="1">
      <alignment horizontal="center" vertical="center"/>
    </xf>
    <xf numFmtId="0" fontId="5" fillId="2" borderId="3" xfId="9" applyFont="1" applyFill="1" applyBorder="1" applyAlignment="1">
      <alignment horizontal="right" vertical="center" wrapText="1"/>
    </xf>
    <xf numFmtId="0" fontId="17" fillId="2" borderId="2" xfId="2" applyFont="1" applyFill="1" applyBorder="1" applyAlignment="1">
      <alignment horizontal="right" vertical="center"/>
    </xf>
    <xf numFmtId="3" fontId="5" fillId="2" borderId="2" xfId="3" applyNumberFormat="1" applyFont="1" applyFill="1" applyBorder="1" applyAlignment="1">
      <alignment horizontal="center" vertical="center"/>
    </xf>
    <xf numFmtId="3" fontId="17" fillId="2" borderId="2" xfId="2" applyNumberFormat="1" applyFont="1" applyFill="1" applyBorder="1" applyAlignment="1">
      <alignment horizontal="left" vertical="center"/>
    </xf>
    <xf numFmtId="0" fontId="17" fillId="2" borderId="4" xfId="2" applyFont="1" applyFill="1" applyBorder="1" applyAlignment="1">
      <alignment horizontal="right" vertical="center"/>
    </xf>
    <xf numFmtId="3" fontId="17" fillId="2" borderId="4" xfId="2" applyNumberFormat="1" applyFont="1" applyFill="1" applyBorder="1" applyAlignment="1">
      <alignment horizontal="left" vertical="center"/>
    </xf>
    <xf numFmtId="3" fontId="11" fillId="0" borderId="9" xfId="10" applyNumberFormat="1" applyFont="1" applyBorder="1" applyAlignment="1">
      <alignment horizontal="center" vertical="center"/>
    </xf>
    <xf numFmtId="0" fontId="4" fillId="0" borderId="0" xfId="2" applyFont="1" applyAlignment="1">
      <alignment readingOrder="1"/>
    </xf>
    <xf numFmtId="3" fontId="5" fillId="3" borderId="9" xfId="1" applyNumberFormat="1" applyFont="1" applyFill="1" applyBorder="1" applyAlignment="1">
      <alignment horizontal="center" vertical="center"/>
    </xf>
    <xf numFmtId="3" fontId="5" fillId="3" borderId="9" xfId="1" applyNumberFormat="1" applyFont="1" applyFill="1" applyBorder="1" applyAlignment="1">
      <alignment horizontal="center" vertical="center" wrapText="1"/>
    </xf>
    <xf numFmtId="3" fontId="5" fillId="3" borderId="9" xfId="1" applyNumberFormat="1" applyFont="1" applyFill="1" applyBorder="1" applyAlignment="1">
      <alignment horizontal="center" vertical="center" wrapText="1" readingOrder="2"/>
    </xf>
    <xf numFmtId="3" fontId="11" fillId="3" borderId="9" xfId="2" applyNumberFormat="1" applyFont="1" applyFill="1" applyBorder="1" applyAlignment="1">
      <alignment horizontal="center" vertical="center"/>
    </xf>
    <xf numFmtId="3" fontId="5" fillId="3" borderId="8" xfId="1" applyNumberFormat="1" applyFont="1" applyFill="1" applyBorder="1" applyAlignment="1">
      <alignment horizontal="center" vertical="center"/>
    </xf>
    <xf numFmtId="3" fontId="5" fillId="3" borderId="8" xfId="1" applyNumberFormat="1" applyFont="1" applyFill="1" applyBorder="1" applyAlignment="1">
      <alignment horizontal="center" vertical="center" wrapText="1"/>
    </xf>
    <xf numFmtId="3" fontId="11" fillId="3" borderId="9" xfId="2" applyNumberFormat="1" applyFont="1" applyFill="1" applyBorder="1" applyAlignment="1">
      <alignment horizontal="left" vertical="center"/>
    </xf>
    <xf numFmtId="3" fontId="5" fillId="3" borderId="8" xfId="1" applyNumberFormat="1" applyFont="1" applyFill="1" applyBorder="1" applyAlignment="1">
      <alignment horizontal="left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8" xfId="2" applyFont="1" applyFill="1" applyBorder="1" applyAlignment="1">
      <alignment horizontal="center" vertical="center" wrapText="1"/>
    </xf>
    <xf numFmtId="0" fontId="20" fillId="0" borderId="0" xfId="2" applyFont="1" applyAlignment="1">
      <alignment vertical="center"/>
    </xf>
    <xf numFmtId="0" fontId="14" fillId="0" borderId="0" xfId="2" applyFont="1" applyAlignment="1">
      <alignment horizontal="right"/>
    </xf>
    <xf numFmtId="0" fontId="11" fillId="3" borderId="4" xfId="2" applyFont="1" applyFill="1" applyBorder="1" applyAlignment="1">
      <alignment horizontal="center" vertical="center"/>
    </xf>
    <xf numFmtId="3" fontId="11" fillId="0" borderId="4" xfId="10" applyNumberFormat="1" applyFont="1" applyBorder="1" applyAlignment="1">
      <alignment horizontal="center" vertical="center"/>
    </xf>
    <xf numFmtId="3" fontId="5" fillId="0" borderId="2" xfId="9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 readingOrder="1"/>
    </xf>
    <xf numFmtId="3" fontId="5" fillId="0" borderId="3" xfId="9" applyNumberFormat="1" applyFont="1" applyBorder="1" applyAlignment="1">
      <alignment horizontal="center" vertical="center"/>
    </xf>
    <xf numFmtId="1" fontId="5" fillId="0" borderId="0" xfId="9" applyNumberFormat="1" applyFont="1" applyAlignment="1">
      <alignment horizontal="center" vertical="center"/>
    </xf>
    <xf numFmtId="3" fontId="5" fillId="4" borderId="4" xfId="1" applyNumberFormat="1" applyFont="1" applyFill="1" applyBorder="1" applyAlignment="1">
      <alignment horizontal="left" vertical="center" wrapText="1" readingOrder="2"/>
    </xf>
    <xf numFmtId="3" fontId="5" fillId="0" borderId="4" xfId="1" applyNumberFormat="1" applyFont="1" applyBorder="1" applyAlignment="1">
      <alignment horizontal="center" vertical="center" wrapText="1" readingOrder="1"/>
    </xf>
    <xf numFmtId="3" fontId="5" fillId="4" borderId="4" xfId="1" applyNumberFormat="1" applyFont="1" applyFill="1" applyBorder="1" applyAlignment="1">
      <alignment horizontal="center" vertical="center" wrapText="1"/>
    </xf>
    <xf numFmtId="3" fontId="5" fillId="4" borderId="4" xfId="1" applyNumberFormat="1" applyFont="1" applyFill="1" applyBorder="1" applyAlignment="1">
      <alignment horizontal="center" vertical="center"/>
    </xf>
    <xf numFmtId="3" fontId="11" fillId="0" borderId="0" xfId="2" applyNumberFormat="1" applyFont="1" applyAlignment="1">
      <alignment vertical="center"/>
    </xf>
    <xf numFmtId="3" fontId="5" fillId="3" borderId="6" xfId="1" applyNumberFormat="1" applyFont="1" applyFill="1" applyBorder="1" applyAlignment="1">
      <alignment horizontal="right" vertical="center" wrapText="1"/>
    </xf>
    <xf numFmtId="3" fontId="5" fillId="3" borderId="6" xfId="1" applyNumberFormat="1" applyFont="1" applyFill="1" applyBorder="1" applyAlignment="1">
      <alignment horizontal="center" vertical="center"/>
    </xf>
    <xf numFmtId="3" fontId="5" fillId="3" borderId="6" xfId="1" applyNumberFormat="1" applyFont="1" applyFill="1" applyBorder="1" applyAlignment="1">
      <alignment horizontal="left" vertical="center"/>
    </xf>
    <xf numFmtId="3" fontId="5" fillId="3" borderId="3" xfId="1" applyNumberFormat="1" applyFont="1" applyFill="1" applyBorder="1" applyAlignment="1">
      <alignment horizontal="center" vertical="center"/>
    </xf>
    <xf numFmtId="3" fontId="5" fillId="3" borderId="3" xfId="1" applyNumberFormat="1" applyFont="1" applyFill="1" applyBorder="1" applyAlignment="1">
      <alignment horizontal="center" vertical="center" wrapText="1"/>
    </xf>
    <xf numFmtId="3" fontId="5" fillId="0" borderId="4" xfId="1" applyNumberFormat="1" applyFont="1" applyBorder="1" applyAlignment="1">
      <alignment horizontal="center" vertical="top"/>
    </xf>
    <xf numFmtId="3" fontId="5" fillId="4" borderId="4" xfId="1" applyNumberFormat="1" applyFont="1" applyFill="1" applyBorder="1" applyAlignment="1">
      <alignment horizontal="center" vertical="top"/>
    </xf>
    <xf numFmtId="3" fontId="5" fillId="3" borderId="7" xfId="1" applyNumberFormat="1" applyFont="1" applyFill="1" applyBorder="1" applyAlignment="1">
      <alignment horizontal="right" vertical="center"/>
    </xf>
    <xf numFmtId="3" fontId="5" fillId="3" borderId="7" xfId="1" applyNumberFormat="1" applyFont="1" applyFill="1" applyBorder="1" applyAlignment="1">
      <alignment horizontal="center" vertical="center"/>
    </xf>
    <xf numFmtId="3" fontId="3" fillId="3" borderId="7" xfId="1" applyNumberFormat="1" applyFont="1" applyFill="1" applyBorder="1" applyAlignment="1">
      <alignment horizontal="center" vertical="center"/>
    </xf>
    <xf numFmtId="3" fontId="5" fillId="3" borderId="7" xfId="1" applyNumberFormat="1" applyFont="1" applyFill="1" applyBorder="1" applyAlignment="1">
      <alignment horizontal="left" vertical="center"/>
    </xf>
    <xf numFmtId="3" fontId="17" fillId="0" borderId="2" xfId="2" applyNumberFormat="1" applyFont="1" applyBorder="1" applyAlignment="1">
      <alignment horizontal="center" vertical="center"/>
    </xf>
    <xf numFmtId="0" fontId="11" fillId="3" borderId="7" xfId="2" applyFont="1" applyFill="1" applyBorder="1" applyAlignment="1">
      <alignment horizontal="right" vertical="center"/>
    </xf>
    <xf numFmtId="3" fontId="5" fillId="3" borderId="7" xfId="3" applyNumberFormat="1" applyFont="1" applyFill="1" applyBorder="1" applyAlignment="1">
      <alignment horizontal="center" vertical="center"/>
    </xf>
    <xf numFmtId="3" fontId="11" fillId="3" borderId="7" xfId="2" applyNumberFormat="1" applyFont="1" applyFill="1" applyBorder="1" applyAlignment="1">
      <alignment horizontal="left" vertical="center"/>
    </xf>
    <xf numFmtId="3" fontId="11" fillId="4" borderId="2" xfId="2" applyNumberFormat="1" applyFont="1" applyFill="1" applyBorder="1" applyAlignment="1">
      <alignment horizontal="left" vertical="center"/>
    </xf>
    <xf numFmtId="0" fontId="11" fillId="2" borderId="5" xfId="2" applyFont="1" applyFill="1" applyBorder="1" applyAlignment="1">
      <alignment horizontal="right" vertical="center"/>
    </xf>
    <xf numFmtId="3" fontId="11" fillId="2" borderId="9" xfId="2" applyNumberFormat="1" applyFont="1" applyFill="1" applyBorder="1" applyAlignment="1">
      <alignment horizontal="left" vertical="center"/>
    </xf>
    <xf numFmtId="3" fontId="11" fillId="4" borderId="4" xfId="3" applyNumberFormat="1" applyFont="1" applyFill="1" applyBorder="1" applyAlignment="1">
      <alignment horizontal="right" vertical="center"/>
    </xf>
    <xf numFmtId="3" fontId="11" fillId="4" borderId="8" xfId="3" applyNumberFormat="1" applyFont="1" applyFill="1" applyBorder="1" applyAlignment="1">
      <alignment horizontal="right" vertical="center"/>
    </xf>
    <xf numFmtId="3" fontId="11" fillId="4" borderId="6" xfId="2" applyNumberFormat="1" applyFont="1" applyFill="1" applyBorder="1" applyAlignment="1">
      <alignment horizontal="left" vertical="center"/>
    </xf>
    <xf numFmtId="0" fontId="5" fillId="4" borderId="4" xfId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right" vertical="center" wrapText="1"/>
    </xf>
    <xf numFmtId="0" fontId="5" fillId="4" borderId="4" xfId="1" applyFont="1" applyFill="1" applyBorder="1" applyAlignment="1">
      <alignment horizontal="right" vertical="center" wrapText="1"/>
    </xf>
    <xf numFmtId="3" fontId="3" fillId="4" borderId="4" xfId="1" applyNumberFormat="1" applyFont="1" applyFill="1" applyBorder="1" applyAlignment="1">
      <alignment horizontal="center" vertical="center"/>
    </xf>
    <xf numFmtId="3" fontId="5" fillId="4" borderId="2" xfId="1" applyNumberFormat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right" vertical="center"/>
    </xf>
    <xf numFmtId="0" fontId="5" fillId="3" borderId="7" xfId="2" applyFont="1" applyFill="1" applyBorder="1" applyAlignment="1">
      <alignment horizontal="right" vertical="center"/>
    </xf>
    <xf numFmtId="3" fontId="5" fillId="3" borderId="7" xfId="2" applyNumberFormat="1" applyFont="1" applyFill="1" applyBorder="1" applyAlignment="1">
      <alignment horizontal="left" vertical="center"/>
    </xf>
    <xf numFmtId="0" fontId="3" fillId="3" borderId="7" xfId="2" applyFont="1" applyFill="1" applyBorder="1" applyAlignment="1">
      <alignment vertical="center"/>
    </xf>
    <xf numFmtId="3" fontId="5" fillId="3" borderId="7" xfId="2" applyNumberFormat="1" applyFont="1" applyFill="1" applyBorder="1" applyAlignment="1">
      <alignment horizontal="center" vertical="center"/>
    </xf>
    <xf numFmtId="3" fontId="3" fillId="3" borderId="7" xfId="2" applyNumberFormat="1" applyFont="1" applyFill="1" applyBorder="1" applyAlignment="1">
      <alignment horizontal="left" vertical="center"/>
    </xf>
    <xf numFmtId="3" fontId="11" fillId="0" borderId="2" xfId="3" applyNumberFormat="1" applyFont="1" applyBorder="1" applyAlignment="1">
      <alignment horizontal="left" vertical="center"/>
    </xf>
    <xf numFmtId="0" fontId="17" fillId="4" borderId="4" xfId="2" applyFont="1" applyFill="1" applyBorder="1" applyAlignment="1">
      <alignment horizontal="right" vertical="center"/>
    </xf>
    <xf numFmtId="3" fontId="3" fillId="4" borderId="4" xfId="3" applyNumberFormat="1" applyFont="1" applyFill="1" applyBorder="1" applyAlignment="1">
      <alignment horizontal="center" vertical="center"/>
    </xf>
    <xf numFmtId="3" fontId="17" fillId="4" borderId="4" xfId="2" applyNumberFormat="1" applyFont="1" applyFill="1" applyBorder="1" applyAlignment="1">
      <alignment horizontal="center" vertical="center"/>
    </xf>
    <xf numFmtId="3" fontId="22" fillId="4" borderId="4" xfId="3" applyNumberFormat="1" applyFont="1" applyFill="1" applyBorder="1" applyAlignment="1">
      <alignment horizontal="center" vertical="center"/>
    </xf>
    <xf numFmtId="3" fontId="17" fillId="4" borderId="4" xfId="2" applyNumberFormat="1" applyFont="1" applyFill="1" applyBorder="1" applyAlignment="1">
      <alignment horizontal="left" vertical="center"/>
    </xf>
    <xf numFmtId="3" fontId="23" fillId="2" borderId="2" xfId="2" applyNumberFormat="1" applyFont="1" applyFill="1" applyBorder="1" applyAlignment="1">
      <alignment horizontal="center" vertical="center"/>
    </xf>
    <xf numFmtId="3" fontId="5" fillId="4" borderId="4" xfId="3" applyNumberFormat="1" applyFont="1" applyFill="1" applyBorder="1" applyAlignment="1">
      <alignment horizontal="center" vertical="center"/>
    </xf>
    <xf numFmtId="3" fontId="11" fillId="4" borderId="4" xfId="2" applyNumberFormat="1" applyFont="1" applyFill="1" applyBorder="1" applyAlignment="1">
      <alignment horizontal="center" vertical="center"/>
    </xf>
    <xf numFmtId="3" fontId="5" fillId="0" borderId="4" xfId="3" applyNumberFormat="1" applyFont="1" applyBorder="1" applyAlignment="1">
      <alignment horizontal="center" vertical="center"/>
    </xf>
    <xf numFmtId="3" fontId="23" fillId="0" borderId="2" xfId="2" applyNumberFormat="1" applyFont="1" applyBorder="1" applyAlignment="1">
      <alignment horizontal="center" vertical="center"/>
    </xf>
    <xf numFmtId="3" fontId="5" fillId="0" borderId="2" xfId="3" applyNumberFormat="1" applyFont="1" applyBorder="1" applyAlignment="1">
      <alignment horizontal="center" vertical="center"/>
    </xf>
    <xf numFmtId="3" fontId="5" fillId="0" borderId="2" xfId="5" applyNumberFormat="1" applyFont="1" applyBorder="1" applyAlignment="1">
      <alignment horizontal="center" vertical="center"/>
    </xf>
    <xf numFmtId="3" fontId="5" fillId="0" borderId="4" xfId="5" applyNumberFormat="1" applyFont="1" applyBorder="1" applyAlignment="1">
      <alignment horizontal="center" vertical="center"/>
    </xf>
    <xf numFmtId="3" fontId="5" fillId="0" borderId="0" xfId="5" applyNumberFormat="1" applyFont="1" applyAlignment="1">
      <alignment horizontal="center" vertical="center"/>
    </xf>
    <xf numFmtId="0" fontId="11" fillId="3" borderId="5" xfId="2" applyFont="1" applyFill="1" applyBorder="1" applyAlignment="1">
      <alignment horizontal="center" vertical="center"/>
    </xf>
    <xf numFmtId="0" fontId="11" fillId="3" borderId="6" xfId="2" applyFont="1" applyFill="1" applyBorder="1" applyAlignment="1">
      <alignment horizontal="center" vertical="center"/>
    </xf>
    <xf numFmtId="0" fontId="5" fillId="3" borderId="7" xfId="1" applyFont="1" applyFill="1" applyBorder="1" applyAlignment="1">
      <alignment vertical="center"/>
    </xf>
    <xf numFmtId="0" fontId="5" fillId="4" borderId="4" xfId="1" applyFont="1" applyFill="1" applyBorder="1" applyAlignment="1">
      <alignment vertical="center"/>
    </xf>
    <xf numFmtId="0" fontId="5" fillId="3" borderId="5" xfId="9" applyFont="1" applyFill="1" applyBorder="1" applyAlignment="1">
      <alignment horizontal="center" vertical="center" wrapText="1" readingOrder="2"/>
    </xf>
    <xf numFmtId="0" fontId="5" fillId="3" borderId="6" xfId="9" applyFont="1" applyFill="1" applyBorder="1" applyAlignment="1">
      <alignment horizontal="center" vertical="center" wrapText="1"/>
    </xf>
    <xf numFmtId="0" fontId="5" fillId="3" borderId="0" xfId="9" applyFont="1" applyFill="1" applyAlignment="1">
      <alignment horizontal="center" vertical="center" wrapText="1" readingOrder="2"/>
    </xf>
    <xf numFmtId="0" fontId="5" fillId="3" borderId="5" xfId="9" applyFont="1" applyFill="1" applyBorder="1" applyAlignment="1">
      <alignment horizontal="center" vertical="center" wrapText="1"/>
    </xf>
    <xf numFmtId="0" fontId="5" fillId="3" borderId="6" xfId="9" applyFont="1" applyFill="1" applyBorder="1" applyAlignment="1">
      <alignment horizontal="center" vertical="center"/>
    </xf>
    <xf numFmtId="0" fontId="5" fillId="3" borderId="6" xfId="9" applyFont="1" applyFill="1" applyBorder="1" applyAlignment="1">
      <alignment horizontal="center" vertical="center" wrapText="1" readingOrder="1"/>
    </xf>
    <xf numFmtId="0" fontId="5" fillId="3" borderId="7" xfId="9" applyFont="1" applyFill="1" applyBorder="1" applyAlignment="1">
      <alignment horizontal="right" vertical="center" wrapText="1"/>
    </xf>
    <xf numFmtId="3" fontId="5" fillId="3" borderId="7" xfId="9" applyNumberFormat="1" applyFont="1" applyFill="1" applyBorder="1" applyAlignment="1">
      <alignment horizontal="center" vertical="center"/>
    </xf>
    <xf numFmtId="0" fontId="5" fillId="3" borderId="5" xfId="5" applyFont="1" applyFill="1" applyBorder="1" applyAlignment="1">
      <alignment horizontal="center" vertical="center"/>
    </xf>
    <xf numFmtId="0" fontId="6" fillId="3" borderId="6" xfId="5" applyFont="1" applyFill="1" applyBorder="1" applyAlignment="1">
      <alignment horizontal="center" vertical="center"/>
    </xf>
    <xf numFmtId="0" fontId="5" fillId="3" borderId="7" xfId="5" applyFont="1" applyFill="1" applyBorder="1" applyAlignment="1">
      <alignment horizontal="right" vertical="center"/>
    </xf>
    <xf numFmtId="3" fontId="5" fillId="3" borderId="7" xfId="5" applyNumberFormat="1" applyFont="1" applyFill="1" applyBorder="1" applyAlignment="1">
      <alignment horizontal="center" vertical="center"/>
    </xf>
    <xf numFmtId="0" fontId="6" fillId="3" borderId="7" xfId="5" applyFont="1" applyFill="1" applyBorder="1" applyAlignment="1">
      <alignment vertical="center"/>
    </xf>
    <xf numFmtId="3" fontId="5" fillId="4" borderId="0" xfId="5" applyNumberFormat="1" applyFont="1" applyFill="1" applyAlignment="1">
      <alignment horizontal="center" vertical="center"/>
    </xf>
    <xf numFmtId="3" fontId="5" fillId="4" borderId="2" xfId="5" applyNumberFormat="1" applyFont="1" applyFill="1" applyBorder="1" applyAlignment="1">
      <alignment horizontal="center" vertical="center"/>
    </xf>
    <xf numFmtId="3" fontId="5" fillId="4" borderId="4" xfId="5" applyNumberFormat="1" applyFont="1" applyFill="1" applyBorder="1" applyAlignment="1">
      <alignment horizontal="center" vertical="center"/>
    </xf>
    <xf numFmtId="0" fontId="5" fillId="4" borderId="3" xfId="9" applyFont="1" applyFill="1" applyBorder="1" applyAlignment="1">
      <alignment horizontal="right" vertical="center" wrapText="1"/>
    </xf>
    <xf numFmtId="0" fontId="5" fillId="4" borderId="3" xfId="9" applyFont="1" applyFill="1" applyBorder="1" applyAlignment="1">
      <alignment horizontal="center" vertical="center" wrapText="1" readingOrder="2"/>
    </xf>
    <xf numFmtId="0" fontId="5" fillId="4" borderId="3" xfId="9" applyFont="1" applyFill="1" applyBorder="1" applyAlignment="1">
      <alignment horizontal="left" vertical="center" wrapText="1" readingOrder="1"/>
    </xf>
    <xf numFmtId="0" fontId="5" fillId="4" borderId="2" xfId="9" applyFont="1" applyFill="1" applyBorder="1" applyAlignment="1">
      <alignment horizontal="center" vertical="center" wrapText="1" readingOrder="1"/>
    </xf>
    <xf numFmtId="167" fontId="5" fillId="4" borderId="3" xfId="9" applyNumberFormat="1" applyFont="1" applyFill="1" applyBorder="1" applyAlignment="1">
      <alignment horizontal="center" vertical="center" wrapText="1"/>
    </xf>
    <xf numFmtId="0" fontId="5" fillId="4" borderId="4" xfId="9" applyFont="1" applyFill="1" applyBorder="1" applyAlignment="1">
      <alignment horizontal="right" vertical="center" wrapText="1"/>
    </xf>
    <xf numFmtId="3" fontId="5" fillId="4" borderId="2" xfId="9" applyNumberFormat="1" applyFont="1" applyFill="1" applyBorder="1" applyAlignment="1">
      <alignment horizontal="center" vertical="center"/>
    </xf>
    <xf numFmtId="1" fontId="5" fillId="4" borderId="4" xfId="9" applyNumberFormat="1" applyFont="1" applyFill="1" applyBorder="1" applyAlignment="1">
      <alignment horizontal="center" vertical="center"/>
    </xf>
    <xf numFmtId="3" fontId="5" fillId="4" borderId="4" xfId="1" applyNumberFormat="1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 wrapText="1"/>
    </xf>
    <xf numFmtId="0" fontId="11" fillId="0" borderId="0" xfId="2" applyFont="1" applyAlignment="1">
      <alignment horizontal="right" readingOrder="2"/>
    </xf>
    <xf numFmtId="3" fontId="11" fillId="0" borderId="0" xfId="2" applyNumberFormat="1" applyFont="1" applyAlignment="1">
      <alignment vertical="center" readingOrder="2"/>
    </xf>
    <xf numFmtId="0" fontId="11" fillId="0" borderId="0" xfId="2" applyFont="1" applyAlignment="1">
      <alignment vertical="center" readingOrder="2"/>
    </xf>
    <xf numFmtId="0" fontId="11" fillId="0" borderId="0" xfId="2" applyFont="1" applyAlignment="1">
      <alignment horizontal="left" vertical="center"/>
    </xf>
    <xf numFmtId="3" fontId="5" fillId="0" borderId="2" xfId="1" applyNumberFormat="1" applyFont="1" applyBorder="1" applyAlignment="1">
      <alignment vertical="center"/>
    </xf>
    <xf numFmtId="3" fontId="11" fillId="0" borderId="2" xfId="3" applyNumberFormat="1" applyFont="1" applyBorder="1" applyAlignment="1">
      <alignment vertical="center"/>
    </xf>
    <xf numFmtId="0" fontId="11" fillId="4" borderId="4" xfId="2" applyFont="1" applyFill="1" applyBorder="1" applyAlignment="1">
      <alignment vertical="center"/>
    </xf>
    <xf numFmtId="3" fontId="11" fillId="3" borderId="7" xfId="3" applyNumberFormat="1" applyFont="1" applyFill="1" applyBorder="1" applyAlignment="1">
      <alignment vertical="center"/>
    </xf>
    <xf numFmtId="3" fontId="11" fillId="4" borderId="4" xfId="2" applyNumberFormat="1" applyFont="1" applyFill="1" applyBorder="1" applyAlignment="1">
      <alignment vertical="center"/>
    </xf>
    <xf numFmtId="3" fontId="5" fillId="2" borderId="4" xfId="3" applyNumberFormat="1" applyFont="1" applyFill="1" applyBorder="1" applyAlignment="1">
      <alignment vertical="center" wrapText="1"/>
    </xf>
    <xf numFmtId="3" fontId="11" fillId="3" borderId="7" xfId="3" applyNumberFormat="1" applyFont="1" applyFill="1" applyBorder="1" applyAlignment="1">
      <alignment horizontal="right" vertical="center"/>
    </xf>
    <xf numFmtId="3" fontId="5" fillId="3" borderId="7" xfId="3" applyNumberFormat="1" applyFont="1" applyFill="1" applyBorder="1" applyAlignment="1">
      <alignment horizontal="right" vertical="center"/>
    </xf>
    <xf numFmtId="3" fontId="11" fillId="3" borderId="6" xfId="3" applyNumberFormat="1" applyFont="1" applyFill="1" applyBorder="1" applyAlignment="1">
      <alignment horizontal="right" vertical="center"/>
    </xf>
    <xf numFmtId="3" fontId="11" fillId="2" borderId="9" xfId="3" applyNumberFormat="1" applyFont="1" applyFill="1" applyBorder="1" applyAlignment="1">
      <alignment vertical="center"/>
    </xf>
    <xf numFmtId="0" fontId="21" fillId="2" borderId="9" xfId="0" applyFont="1" applyFill="1" applyBorder="1" applyAlignment="1">
      <alignment vertical="center"/>
    </xf>
    <xf numFmtId="3" fontId="5" fillId="2" borderId="9" xfId="1" applyNumberFormat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3" fontId="11" fillId="4" borderId="4" xfId="3" applyNumberFormat="1" applyFont="1" applyFill="1" applyBorder="1" applyAlignment="1">
      <alignment vertical="center"/>
    </xf>
    <xf numFmtId="0" fontId="21" fillId="4" borderId="4" xfId="0" applyFont="1" applyFill="1" applyBorder="1" applyAlignment="1">
      <alignment vertical="center"/>
    </xf>
    <xf numFmtId="3" fontId="5" fillId="4" borderId="4" xfId="1" applyNumberFormat="1" applyFont="1" applyFill="1" applyBorder="1" applyAlignment="1">
      <alignment vertical="center"/>
    </xf>
    <xf numFmtId="3" fontId="11" fillId="2" borderId="4" xfId="3" applyNumberFormat="1" applyFont="1" applyFill="1" applyBorder="1" applyAlignment="1">
      <alignment vertical="center"/>
    </xf>
    <xf numFmtId="0" fontId="21" fillId="2" borderId="4" xfId="0" applyFont="1" applyFill="1" applyBorder="1" applyAlignment="1">
      <alignment vertical="center"/>
    </xf>
    <xf numFmtId="3" fontId="5" fillId="2" borderId="4" xfId="1" applyNumberFormat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3" fontId="11" fillId="4" borderId="8" xfId="3" applyNumberFormat="1" applyFont="1" applyFill="1" applyBorder="1" applyAlignment="1">
      <alignment vertical="center"/>
    </xf>
    <xf numFmtId="0" fontId="21" fillId="4" borderId="8" xfId="0" applyFont="1" applyFill="1" applyBorder="1" applyAlignment="1">
      <alignment vertical="center"/>
    </xf>
    <xf numFmtId="3" fontId="5" fillId="4" borderId="8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vertical="center"/>
    </xf>
    <xf numFmtId="0" fontId="11" fillId="3" borderId="4" xfId="2" applyFont="1" applyFill="1" applyBorder="1" applyAlignment="1">
      <alignment horizontal="right" vertical="center" wrapText="1"/>
    </xf>
    <xf numFmtId="0" fontId="11" fillId="3" borderId="2" xfId="2" applyFont="1" applyFill="1" applyBorder="1" applyAlignment="1">
      <alignment horizontal="right" vertical="center" wrapText="1"/>
    </xf>
    <xf numFmtId="0" fontId="11" fillId="3" borderId="8" xfId="2" applyFont="1" applyFill="1" applyBorder="1" applyAlignment="1">
      <alignment horizontal="right" vertical="center" wrapText="1"/>
    </xf>
    <xf numFmtId="0" fontId="11" fillId="3" borderId="3" xfId="2" applyFont="1" applyFill="1" applyBorder="1" applyAlignment="1">
      <alignment horizontal="right" vertical="center" wrapText="1"/>
    </xf>
    <xf numFmtId="0" fontId="11" fillId="3" borderId="9" xfId="2" applyFont="1" applyFill="1" applyBorder="1"/>
    <xf numFmtId="0" fontId="5" fillId="3" borderId="9" xfId="1" applyFont="1" applyFill="1" applyBorder="1" applyAlignment="1">
      <alignment horizontal="center" vertical="center" wrapText="1"/>
    </xf>
    <xf numFmtId="12" fontId="5" fillId="3" borderId="9" xfId="1" applyNumberFormat="1" applyFont="1" applyFill="1" applyBorder="1" applyAlignment="1">
      <alignment horizontal="left" vertical="center" wrapText="1"/>
    </xf>
    <xf numFmtId="0" fontId="11" fillId="3" borderId="8" xfId="2" applyFont="1" applyFill="1" applyBorder="1" applyAlignment="1">
      <alignment horizontal="right" vertical="center" readingOrder="2"/>
    </xf>
    <xf numFmtId="0" fontId="5" fillId="3" borderId="8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/>
    </xf>
    <xf numFmtId="0" fontId="5" fillId="4" borderId="4" xfId="1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left" vertical="center"/>
    </xf>
    <xf numFmtId="0" fontId="24" fillId="4" borderId="4" xfId="0" applyFont="1" applyFill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5" fillId="3" borderId="7" xfId="1" applyFont="1" applyFill="1" applyBorder="1" applyAlignment="1">
      <alignment horizontal="right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left" vertical="center" wrapText="1"/>
    </xf>
    <xf numFmtId="3" fontId="11" fillId="3" borderId="7" xfId="1" applyNumberFormat="1" applyFont="1" applyFill="1" applyBorder="1" applyAlignment="1">
      <alignment horizontal="center" vertical="center"/>
    </xf>
    <xf numFmtId="165" fontId="5" fillId="4" borderId="3" xfId="9" applyNumberFormat="1" applyFont="1" applyFill="1" applyBorder="1" applyAlignment="1">
      <alignment horizontal="center" vertical="center" wrapText="1"/>
    </xf>
    <xf numFmtId="0" fontId="26" fillId="4" borderId="4" xfId="1" applyFont="1" applyFill="1" applyBorder="1" applyAlignment="1">
      <alignment horizontal="center" vertical="center" wrapText="1"/>
    </xf>
    <xf numFmtId="3" fontId="26" fillId="0" borderId="2" xfId="1" applyNumberFormat="1" applyFont="1" applyBorder="1" applyAlignment="1">
      <alignment horizontal="center" vertical="center"/>
    </xf>
    <xf numFmtId="0" fontId="11" fillId="0" borderId="0" xfId="2" applyFont="1" applyAlignment="1">
      <alignment horizontal="right" vertical="center"/>
    </xf>
    <xf numFmtId="3" fontId="5" fillId="3" borderId="4" xfId="1" applyNumberFormat="1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11" fillId="3" borderId="9" xfId="2" applyFont="1" applyFill="1" applyBorder="1" applyAlignment="1">
      <alignment horizontal="right" vertical="center"/>
    </xf>
    <xf numFmtId="0" fontId="11" fillId="3" borderId="4" xfId="2" applyFont="1" applyFill="1" applyBorder="1" applyAlignment="1">
      <alignment horizontal="right" vertical="center"/>
    </xf>
    <xf numFmtId="0" fontId="11" fillId="3" borderId="8" xfId="2" applyFont="1" applyFill="1" applyBorder="1" applyAlignment="1">
      <alignment horizontal="right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left" vertical="center"/>
    </xf>
    <xf numFmtId="0" fontId="11" fillId="3" borderId="4" xfId="2" applyFont="1" applyFill="1" applyBorder="1" applyAlignment="1">
      <alignment horizontal="left" vertical="center"/>
    </xf>
    <xf numFmtId="0" fontId="11" fillId="3" borderId="8" xfId="2" applyFont="1" applyFill="1" applyBorder="1" applyAlignment="1">
      <alignment horizontal="left" vertical="center"/>
    </xf>
    <xf numFmtId="0" fontId="5" fillId="3" borderId="4" xfId="2" applyFont="1" applyFill="1" applyBorder="1" applyAlignment="1">
      <alignment horizontal="center" vertical="center" wrapText="1"/>
    </xf>
    <xf numFmtId="0" fontId="3" fillId="0" borderId="0" xfId="9" applyFont="1" applyAlignment="1">
      <alignment horizontal="center" vertical="center"/>
    </xf>
    <xf numFmtId="0" fontId="3" fillId="0" borderId="0" xfId="9" applyFont="1" applyAlignment="1">
      <alignment horizontal="center" vertical="center" wrapText="1" readingOrder="1"/>
    </xf>
    <xf numFmtId="0" fontId="5" fillId="3" borderId="5" xfId="9" applyFont="1" applyFill="1" applyBorder="1" applyAlignment="1">
      <alignment horizontal="center" vertical="center"/>
    </xf>
    <xf numFmtId="0" fontId="5" fillId="3" borderId="6" xfId="9" applyFont="1" applyFill="1" applyBorder="1" applyAlignment="1">
      <alignment horizontal="center" vertical="center"/>
    </xf>
    <xf numFmtId="0" fontId="5" fillId="3" borderId="5" xfId="9" applyFont="1" applyFill="1" applyBorder="1" applyAlignment="1">
      <alignment horizontal="center" vertical="center" wrapText="1" readingOrder="1"/>
    </xf>
    <xf numFmtId="0" fontId="5" fillId="3" borderId="6" xfId="9" applyFont="1" applyFill="1" applyBorder="1" applyAlignment="1">
      <alignment horizontal="center" vertical="center" wrapText="1" readingOrder="1"/>
    </xf>
    <xf numFmtId="0" fontId="5" fillId="4" borderId="3" xfId="9" applyFont="1" applyFill="1" applyBorder="1" applyAlignment="1">
      <alignment horizontal="right" vertical="center" wrapText="1"/>
    </xf>
    <xf numFmtId="0" fontId="5" fillId="4" borderId="2" xfId="9" applyFont="1" applyFill="1" applyBorder="1" applyAlignment="1">
      <alignment horizontal="right" vertical="center" wrapText="1"/>
    </xf>
    <xf numFmtId="3" fontId="5" fillId="4" borderId="3" xfId="9" applyNumberFormat="1" applyFont="1" applyFill="1" applyBorder="1" applyAlignment="1">
      <alignment horizontal="center" vertical="center" wrapText="1"/>
    </xf>
    <xf numFmtId="3" fontId="5" fillId="4" borderId="2" xfId="9" applyNumberFormat="1" applyFont="1" applyFill="1" applyBorder="1" applyAlignment="1">
      <alignment horizontal="center" vertical="center" wrapText="1"/>
    </xf>
    <xf numFmtId="165" fontId="5" fillId="4" borderId="3" xfId="9" applyNumberFormat="1" applyFont="1" applyFill="1" applyBorder="1" applyAlignment="1">
      <alignment horizontal="center" vertical="center" wrapText="1"/>
    </xf>
    <xf numFmtId="165" fontId="5" fillId="4" borderId="2" xfId="9" applyNumberFormat="1" applyFont="1" applyFill="1" applyBorder="1" applyAlignment="1">
      <alignment horizontal="center" vertical="center" wrapText="1"/>
    </xf>
    <xf numFmtId="0" fontId="5" fillId="4" borderId="3" xfId="9" applyFont="1" applyFill="1" applyBorder="1" applyAlignment="1">
      <alignment horizontal="left" vertical="center" wrapText="1" readingOrder="1"/>
    </xf>
    <xf numFmtId="0" fontId="5" fillId="4" borderId="2" xfId="9" applyFont="1" applyFill="1" applyBorder="1" applyAlignment="1">
      <alignment horizontal="left" vertical="center" wrapText="1" readingOrder="1"/>
    </xf>
    <xf numFmtId="0" fontId="4" fillId="0" borderId="0" xfId="2" applyFont="1" applyAlignment="1">
      <alignment horizontal="center"/>
    </xf>
    <xf numFmtId="0" fontId="5" fillId="2" borderId="3" xfId="9" applyFont="1" applyFill="1" applyBorder="1" applyAlignment="1">
      <alignment horizontal="right" vertical="center" wrapText="1"/>
    </xf>
    <xf numFmtId="0" fontId="5" fillId="2" borderId="6" xfId="9" applyFont="1" applyFill="1" applyBorder="1" applyAlignment="1">
      <alignment horizontal="right" vertical="center" wrapText="1"/>
    </xf>
    <xf numFmtId="165" fontId="11" fillId="2" borderId="4" xfId="10" applyNumberFormat="1" applyFont="1" applyFill="1" applyBorder="1" applyAlignment="1">
      <alignment horizontal="center" vertical="center"/>
    </xf>
    <xf numFmtId="165" fontId="11" fillId="2" borderId="8" xfId="10" applyNumberFormat="1" applyFont="1" applyFill="1" applyBorder="1" applyAlignment="1">
      <alignment horizontal="center" vertical="center"/>
    </xf>
    <xf numFmtId="165" fontId="5" fillId="2" borderId="3" xfId="9" applyNumberFormat="1" applyFont="1" applyFill="1" applyBorder="1" applyAlignment="1">
      <alignment horizontal="center" vertical="center" wrapText="1"/>
    </xf>
    <xf numFmtId="165" fontId="5" fillId="2" borderId="6" xfId="9" applyNumberFormat="1" applyFont="1" applyFill="1" applyBorder="1" applyAlignment="1">
      <alignment horizontal="center" vertical="center" wrapText="1"/>
    </xf>
    <xf numFmtId="0" fontId="5" fillId="2" borderId="3" xfId="9" applyFont="1" applyFill="1" applyBorder="1" applyAlignment="1">
      <alignment horizontal="left" vertical="center" wrapText="1"/>
    </xf>
    <xf numFmtId="0" fontId="5" fillId="2" borderId="6" xfId="9" applyFont="1" applyFill="1" applyBorder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5" fillId="2" borderId="4" xfId="9" applyFont="1" applyFill="1" applyBorder="1" applyAlignment="1">
      <alignment horizontal="center" vertical="center" wrapText="1" readingOrder="1"/>
    </xf>
    <xf numFmtId="0" fontId="5" fillId="2" borderId="8" xfId="9" applyFont="1" applyFill="1" applyBorder="1" applyAlignment="1">
      <alignment horizontal="center" vertical="center" wrapText="1" readingOrder="1"/>
    </xf>
    <xf numFmtId="0" fontId="3" fillId="0" borderId="0" xfId="9" applyFont="1" applyAlignment="1">
      <alignment horizontal="center" vertical="center" wrapText="1"/>
    </xf>
    <xf numFmtId="0" fontId="5" fillId="0" borderId="0" xfId="9" applyFont="1" applyAlignment="1">
      <alignment horizontal="center" vertical="center" wrapText="1" readingOrder="1"/>
    </xf>
    <xf numFmtId="0" fontId="5" fillId="3" borderId="0" xfId="9" applyFont="1" applyFill="1" applyAlignment="1">
      <alignment horizontal="center" vertical="center"/>
    </xf>
    <xf numFmtId="0" fontId="5" fillId="3" borderId="5" xfId="9" applyFont="1" applyFill="1" applyBorder="1" applyAlignment="1">
      <alignment horizontal="center" vertical="center" wrapText="1" readingOrder="2"/>
    </xf>
    <xf numFmtId="0" fontId="5" fillId="3" borderId="6" xfId="9" applyFont="1" applyFill="1" applyBorder="1" applyAlignment="1">
      <alignment horizontal="center" vertical="center" wrapText="1"/>
    </xf>
    <xf numFmtId="0" fontId="10" fillId="0" borderId="0" xfId="9" applyFont="1" applyAlignment="1">
      <alignment horizontal="right" vertical="center" wrapText="1" readingOrder="2"/>
    </xf>
    <xf numFmtId="0" fontId="10" fillId="0" borderId="0" xfId="9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horizontal="left" vertical="center" wrapText="1"/>
    </xf>
    <xf numFmtId="3" fontId="3" fillId="0" borderId="0" xfId="1" applyNumberFormat="1" applyFont="1" applyAlignment="1">
      <alignment horizontal="center" vertical="center" wrapText="1"/>
    </xf>
    <xf numFmtId="3" fontId="12" fillId="0" borderId="0" xfId="2" applyNumberFormat="1" applyFont="1" applyAlignment="1">
      <alignment horizontal="right" vertical="center" readingOrder="2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left" vertical="center" wrapText="1"/>
    </xf>
    <xf numFmtId="3" fontId="5" fillId="0" borderId="0" xfId="1" applyNumberFormat="1" applyFont="1" applyAlignment="1">
      <alignment horizontal="center" vertical="center" wrapText="1"/>
    </xf>
    <xf numFmtId="3" fontId="9" fillId="2" borderId="0" xfId="2" applyNumberFormat="1" applyFont="1" applyFill="1" applyAlignment="1">
      <alignment horizontal="right" vertical="center" readingOrder="2"/>
    </xf>
    <xf numFmtId="0" fontId="22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1" fillId="0" borderId="0" xfId="2" applyFont="1" applyAlignment="1">
      <alignment horizontal="right" vertical="center" readingOrder="2"/>
    </xf>
    <xf numFmtId="0" fontId="11" fillId="0" borderId="5" xfId="2" applyFont="1" applyBorder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1" fillId="3" borderId="4" xfId="2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15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1" fillId="3" borderId="5" xfId="2" applyFont="1" applyFill="1" applyBorder="1" applyAlignment="1">
      <alignment horizontal="right" vertical="center"/>
    </xf>
    <xf numFmtId="0" fontId="11" fillId="3" borderId="6" xfId="2" applyFont="1" applyFill="1" applyBorder="1" applyAlignment="1">
      <alignment horizontal="right" vertical="center"/>
    </xf>
    <xf numFmtId="0" fontId="11" fillId="3" borderId="5" xfId="2" applyFont="1" applyFill="1" applyBorder="1" applyAlignment="1">
      <alignment horizontal="left" vertical="center"/>
    </xf>
    <xf numFmtId="0" fontId="11" fillId="3" borderId="6" xfId="2" applyFont="1" applyFill="1" applyBorder="1" applyAlignment="1">
      <alignment horizontal="left" vertical="center"/>
    </xf>
    <xf numFmtId="0" fontId="5" fillId="3" borderId="5" xfId="5" applyFont="1" applyFill="1" applyBorder="1" applyAlignment="1">
      <alignment horizontal="right" vertical="center"/>
    </xf>
    <xf numFmtId="0" fontId="5" fillId="3" borderId="6" xfId="5" applyFont="1" applyFill="1" applyBorder="1" applyAlignment="1">
      <alignment horizontal="right" vertical="center"/>
    </xf>
    <xf numFmtId="0" fontId="6" fillId="3" borderId="5" xfId="5" applyFont="1" applyFill="1" applyBorder="1" applyAlignment="1">
      <alignment horizontal="left" vertical="center"/>
    </xf>
    <xf numFmtId="0" fontId="6" fillId="3" borderId="6" xfId="5" applyFont="1" applyFill="1" applyBorder="1" applyAlignment="1">
      <alignment horizontal="left" vertical="center"/>
    </xf>
    <xf numFmtId="0" fontId="3" fillId="0" borderId="0" xfId="5" applyFont="1" applyAlignment="1">
      <alignment horizontal="center" vertical="center" wrapText="1"/>
    </xf>
    <xf numFmtId="0" fontId="25" fillId="0" borderId="0" xfId="5" applyFont="1" applyAlignment="1">
      <alignment horizontal="center" vertical="center" wrapText="1"/>
    </xf>
    <xf numFmtId="0" fontId="5" fillId="0" borderId="0" xfId="5" applyFont="1" applyAlignment="1">
      <alignment horizontal="right" vertical="center"/>
    </xf>
  </cellXfs>
  <cellStyles count="11">
    <cellStyle name="Comma 2" xfId="10" xr:uid="{00000000-0005-0000-0000-000000000000}"/>
    <cellStyle name="Normal" xfId="0" builtinId="0"/>
    <cellStyle name="Normal 2" xfId="1" xr:uid="{00000000-0005-0000-0000-000003000000}"/>
    <cellStyle name="Normal 2 2" xfId="3" xr:uid="{00000000-0005-0000-0000-000004000000}"/>
    <cellStyle name="Normal 2 3" xfId="4" xr:uid="{00000000-0005-0000-0000-000005000000}"/>
    <cellStyle name="Normal 3" xfId="2" xr:uid="{00000000-0005-0000-0000-000006000000}"/>
    <cellStyle name="Normal 3 2" xfId="9" xr:uid="{00000000-0005-0000-0000-000007000000}"/>
    <cellStyle name="Normal 4" xfId="5" xr:uid="{00000000-0005-0000-0000-000008000000}"/>
    <cellStyle name="Normal 5" xfId="6" xr:uid="{00000000-0005-0000-0000-000009000000}"/>
    <cellStyle name="Percent 2 2" xfId="7" xr:uid="{00000000-0005-0000-0000-00000A000000}"/>
    <cellStyle name="Percent 2 3" xfId="8" xr:uid="{00000000-0005-0000-0000-00000B000000}"/>
  </cellStyles>
  <dxfs count="0"/>
  <tableStyles count="0" defaultTableStyle="TableStyleMedium2" defaultPivotStyle="PivotStyleLight16"/>
  <colors>
    <mruColors>
      <color rgb="FF86B0E2"/>
      <color rgb="FF90B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60274354483429"/>
          <c:y val="4.2141294838147526E-2"/>
          <c:w val="0.8570051388866976"/>
          <c:h val="0.801489136774569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27-4471-A85A-E77B83AE0DA2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27-4471-A85A-E77B83AE0D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C27-4471-A85A-E77B83AE0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702832"/>
        <c:axId val="344556496"/>
      </c:barChart>
      <c:catAx>
        <c:axId val="26870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 b="1"/>
            </a:pPr>
            <a:endParaRPr lang="en-US"/>
          </a:p>
        </c:txPr>
        <c:crossAx val="344556496"/>
        <c:crosses val="autoZero"/>
        <c:auto val="1"/>
        <c:lblAlgn val="ctr"/>
        <c:lblOffset val="100"/>
        <c:noMultiLvlLbl val="0"/>
      </c:catAx>
      <c:valAx>
        <c:axId val="344556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 b="1">
                <a:cs typeface="+mn-cs"/>
              </a:defRPr>
            </a:pPr>
            <a:endParaRPr lang="en-US"/>
          </a:p>
        </c:txPr>
        <c:crossAx val="268702832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solidFill>
            <a:srgbClr val="4F81BD"/>
          </a:solidFill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000000000001443" l="0.70000000000000062" r="0.70000000000000062" t="0.75000000000001443" header="0.30000000000000032" footer="0.30000000000000032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-463410299</xdr:colOff>
      <xdr:row>2</xdr:row>
      <xdr:rowOff>381000</xdr:rowOff>
    </xdr:from>
    <xdr:to>
      <xdr:col>0</xdr:col>
      <xdr:colOff>-458657324</xdr:colOff>
      <xdr:row>9</xdr:row>
      <xdr:rowOff>19050</xdr:rowOff>
    </xdr:to>
    <xdr:graphicFrame macro="">
      <xdr:nvGraphicFramePr>
        <xdr:cNvPr id="2" name="مخطط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476250</xdr:colOff>
      <xdr:row>7</xdr:row>
      <xdr:rowOff>47625</xdr:rowOff>
    </xdr:from>
    <xdr:to>
      <xdr:col>3</xdr:col>
      <xdr:colOff>746125</xdr:colOff>
      <xdr:row>7</xdr:row>
      <xdr:rowOff>285750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924762250" y="3460750"/>
          <a:ext cx="2698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en-US" sz="1400"/>
            <a:t>*</a:t>
          </a:r>
          <a:endParaRPr lang="ar-IQ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S42"/>
  <sheetViews>
    <sheetView rightToLeft="1" tabSelected="1" view="pageBreakPreview" zoomScale="60" zoomScaleNormal="80" workbookViewId="0">
      <selection activeCell="F26" sqref="F26"/>
    </sheetView>
  </sheetViews>
  <sheetFormatPr defaultColWidth="9" defaultRowHeight="14.25"/>
  <cols>
    <col min="1" max="1" width="52.28515625" style="2" customWidth="1"/>
    <col min="2" max="2" width="21.85546875" style="2" customWidth="1"/>
    <col min="3" max="3" width="18" style="5" customWidth="1"/>
    <col min="4" max="4" width="23.42578125" style="2" bestFit="1" customWidth="1"/>
    <col min="5" max="5" width="31.5703125" style="2" customWidth="1"/>
    <col min="6" max="6" width="47.140625" style="2" customWidth="1"/>
    <col min="7" max="16384" width="9" style="2"/>
  </cols>
  <sheetData>
    <row r="1" spans="1:19" ht="20.100000000000001" customHeight="1">
      <c r="A1" s="258" t="s">
        <v>234</v>
      </c>
      <c r="B1" s="258"/>
      <c r="C1" s="258"/>
      <c r="D1" s="258"/>
      <c r="E1" s="258"/>
      <c r="F1" s="258"/>
    </row>
    <row r="2" spans="1:19" ht="23.1" customHeight="1">
      <c r="A2" s="259" t="s">
        <v>235</v>
      </c>
      <c r="B2" s="259"/>
      <c r="C2" s="259"/>
      <c r="D2" s="259"/>
      <c r="E2" s="259"/>
      <c r="F2" s="259"/>
      <c r="H2" s="2" t="s">
        <v>0</v>
      </c>
      <c r="K2" s="2" t="s">
        <v>1</v>
      </c>
    </row>
    <row r="3" spans="1:19" ht="23.25" customHeight="1" thickBot="1">
      <c r="A3" s="31" t="s">
        <v>2</v>
      </c>
      <c r="B3" s="27"/>
      <c r="C3" s="27"/>
      <c r="D3" s="27"/>
      <c r="E3" s="27"/>
      <c r="F3" s="32" t="s">
        <v>3</v>
      </c>
    </row>
    <row r="4" spans="1:19" ht="42" customHeight="1">
      <c r="A4" s="260" t="s">
        <v>286</v>
      </c>
      <c r="B4" s="165" t="s">
        <v>4</v>
      </c>
      <c r="C4" s="260">
        <v>2024</v>
      </c>
      <c r="D4" s="260">
        <v>2025</v>
      </c>
      <c r="E4" s="165" t="s">
        <v>285</v>
      </c>
      <c r="F4" s="262" t="s">
        <v>5</v>
      </c>
      <c r="H4" s="3"/>
      <c r="I4" s="3"/>
    </row>
    <row r="5" spans="1:19" ht="51.75" customHeight="1" thickBot="1">
      <c r="A5" s="261"/>
      <c r="B5" s="163" t="s">
        <v>6</v>
      </c>
      <c r="C5" s="261"/>
      <c r="D5" s="261"/>
      <c r="E5" s="163" t="s">
        <v>215</v>
      </c>
      <c r="F5" s="263"/>
      <c r="I5" s="3"/>
    </row>
    <row r="6" spans="1:19" ht="67.5" customHeight="1">
      <c r="A6" s="68" t="s">
        <v>7</v>
      </c>
      <c r="B6" s="69" t="s">
        <v>8</v>
      </c>
      <c r="C6" s="84">
        <v>1777</v>
      </c>
      <c r="D6" s="84">
        <v>1840</v>
      </c>
      <c r="E6" s="70">
        <f>(D6/C6-1)*100</f>
        <v>3.5453010692177767</v>
      </c>
      <c r="F6" s="71" t="s">
        <v>9</v>
      </c>
      <c r="G6" s="4"/>
      <c r="M6" s="1"/>
      <c r="N6" s="1"/>
      <c r="O6" s="1"/>
      <c r="P6" s="1"/>
      <c r="Q6" s="1"/>
      <c r="R6" s="1"/>
      <c r="S6" s="1"/>
    </row>
    <row r="7" spans="1:19" ht="42" customHeight="1">
      <c r="A7" s="264" t="s">
        <v>10</v>
      </c>
      <c r="B7" s="179" t="s">
        <v>11</v>
      </c>
      <c r="C7" s="266">
        <v>21230</v>
      </c>
      <c r="D7" s="266">
        <v>23458</v>
      </c>
      <c r="E7" s="268">
        <f>(D7/C7-1)*100</f>
        <v>10.49458313707019</v>
      </c>
      <c r="F7" s="270" t="s">
        <v>12</v>
      </c>
      <c r="P7" s="1"/>
      <c r="Q7" s="1"/>
      <c r="R7" s="1"/>
      <c r="S7" s="1"/>
    </row>
    <row r="8" spans="1:19" ht="43.5" customHeight="1">
      <c r="A8" s="265"/>
      <c r="B8" s="181" t="s">
        <v>168</v>
      </c>
      <c r="C8" s="267"/>
      <c r="D8" s="267"/>
      <c r="E8" s="269"/>
      <c r="F8" s="271"/>
      <c r="P8" s="1"/>
      <c r="Q8" s="1"/>
      <c r="R8" s="1"/>
      <c r="S8" s="1"/>
    </row>
    <row r="9" spans="1:19" ht="57.75" customHeight="1">
      <c r="A9" s="68" t="s">
        <v>13</v>
      </c>
      <c r="B9" s="72" t="s">
        <v>14</v>
      </c>
      <c r="C9" s="73">
        <v>1645</v>
      </c>
      <c r="D9" s="99">
        <v>1833</v>
      </c>
      <c r="E9" s="74">
        <f>(D9/C9-1)*100</f>
        <v>11.428571428571432</v>
      </c>
      <c r="F9" s="71" t="s">
        <v>15</v>
      </c>
      <c r="M9" s="5"/>
      <c r="P9" s="1"/>
      <c r="Q9" s="1"/>
      <c r="R9" s="1"/>
      <c r="S9" s="1"/>
    </row>
    <row r="10" spans="1:19" ht="41.25" customHeight="1">
      <c r="A10" s="264" t="s">
        <v>16</v>
      </c>
      <c r="B10" s="179" t="s">
        <v>11</v>
      </c>
      <c r="C10" s="266">
        <v>17712</v>
      </c>
      <c r="D10" s="266">
        <v>19855</v>
      </c>
      <c r="E10" s="268">
        <f>(D10/C10-1)*100</f>
        <v>12.09914182475158</v>
      </c>
      <c r="F10" s="270" t="s">
        <v>17</v>
      </c>
      <c r="G10" s="6"/>
      <c r="K10" s="7"/>
      <c r="M10" s="1"/>
      <c r="N10" s="1"/>
      <c r="O10" s="1"/>
      <c r="P10" s="1"/>
      <c r="Q10" s="1"/>
      <c r="R10" s="1"/>
      <c r="S10" s="1"/>
    </row>
    <row r="11" spans="1:19" ht="37.5" customHeight="1">
      <c r="A11" s="265"/>
      <c r="B11" s="181" t="s">
        <v>168</v>
      </c>
      <c r="C11" s="267"/>
      <c r="D11" s="267"/>
      <c r="E11" s="269"/>
      <c r="F11" s="271"/>
      <c r="G11" s="6"/>
      <c r="M11" s="1"/>
      <c r="N11" s="1"/>
      <c r="O11" s="1"/>
      <c r="P11" s="1" t="s">
        <v>0</v>
      </c>
      <c r="Q11" s="1"/>
      <c r="R11" s="1"/>
      <c r="S11" s="1"/>
    </row>
    <row r="12" spans="1:19" ht="41.25" customHeight="1">
      <c r="A12" s="68" t="s">
        <v>161</v>
      </c>
      <c r="B12" s="72" t="s">
        <v>8</v>
      </c>
      <c r="C12" s="73">
        <v>6897</v>
      </c>
      <c r="D12" s="99">
        <v>6663</v>
      </c>
      <c r="E12" s="74">
        <f>(D12/C12-1)*100</f>
        <v>-3.3927794693344948</v>
      </c>
      <c r="F12" s="71" t="s">
        <v>160</v>
      </c>
      <c r="J12" s="8"/>
      <c r="M12" s="1"/>
      <c r="N12" s="1"/>
      <c r="O12" s="1"/>
      <c r="P12" s="1"/>
      <c r="Q12" s="1"/>
      <c r="R12" s="1"/>
      <c r="S12" s="1"/>
    </row>
    <row r="13" spans="1:19" ht="66.95" customHeight="1">
      <c r="A13" s="178" t="s">
        <v>152</v>
      </c>
      <c r="B13" s="179" t="s">
        <v>162</v>
      </c>
      <c r="C13" s="182">
        <v>216.5</v>
      </c>
      <c r="D13" s="182">
        <v>231.6</v>
      </c>
      <c r="E13" s="241">
        <v>7</v>
      </c>
      <c r="F13" s="180" t="s">
        <v>153</v>
      </c>
      <c r="J13" s="8"/>
      <c r="M13" s="1"/>
      <c r="N13" s="1"/>
      <c r="O13" s="1"/>
      <c r="P13" s="1"/>
      <c r="Q13" s="1"/>
      <c r="R13" s="1"/>
      <c r="S13" s="1"/>
    </row>
    <row r="14" spans="1:19" s="7" customFormat="1" ht="36" customHeight="1">
      <c r="A14" s="273" t="s">
        <v>18</v>
      </c>
      <c r="B14" s="282" t="s">
        <v>162</v>
      </c>
      <c r="C14" s="275">
        <v>913.8</v>
      </c>
      <c r="D14" s="275">
        <v>1100.7</v>
      </c>
      <c r="E14" s="277">
        <v>20.5</v>
      </c>
      <c r="F14" s="279" t="s">
        <v>19</v>
      </c>
      <c r="G14" s="7" t="s">
        <v>20</v>
      </c>
      <c r="M14" s="1"/>
      <c r="N14" s="1"/>
      <c r="O14" s="1"/>
      <c r="P14" s="1"/>
      <c r="Q14" s="1"/>
      <c r="R14" s="1"/>
      <c r="S14" s="1"/>
    </row>
    <row r="15" spans="1:19" s="7" customFormat="1" ht="25.5" customHeight="1" thickBot="1">
      <c r="A15" s="274"/>
      <c r="B15" s="283"/>
      <c r="C15" s="276"/>
      <c r="D15" s="276"/>
      <c r="E15" s="278"/>
      <c r="F15" s="280"/>
      <c r="M15" s="1"/>
      <c r="N15" s="1"/>
      <c r="O15" s="1"/>
      <c r="P15" s="1"/>
      <c r="Q15" s="1"/>
      <c r="R15" s="1"/>
      <c r="S15" s="1"/>
    </row>
    <row r="16" spans="1:19" ht="33" customHeight="1">
      <c r="A16" s="244" t="s">
        <v>163</v>
      </c>
      <c r="B16" s="244"/>
      <c r="C16" s="281" t="s">
        <v>164</v>
      </c>
      <c r="D16" s="281"/>
      <c r="E16" s="281"/>
      <c r="F16" s="281"/>
      <c r="M16" s="1"/>
      <c r="N16" s="1"/>
      <c r="O16" s="1"/>
      <c r="P16" s="1"/>
      <c r="Q16" s="1"/>
      <c r="R16" s="1"/>
      <c r="S16" s="1"/>
    </row>
    <row r="17" spans="1:19" ht="29.25" customHeight="1">
      <c r="A17" s="272"/>
      <c r="B17" s="272"/>
      <c r="C17" s="272"/>
      <c r="D17" s="272"/>
      <c r="E17" s="272"/>
      <c r="F17" s="272"/>
      <c r="M17" s="1"/>
      <c r="N17" s="1"/>
      <c r="O17" s="1"/>
      <c r="P17" s="1"/>
      <c r="Q17" s="1"/>
      <c r="R17" s="1"/>
      <c r="S17" s="1"/>
    </row>
    <row r="18" spans="1:19" ht="15">
      <c r="M18" s="1"/>
      <c r="N18" s="1"/>
      <c r="O18" s="1"/>
      <c r="P18" s="1"/>
      <c r="Q18" s="1"/>
      <c r="R18" s="1"/>
      <c r="S18" s="1"/>
    </row>
    <row r="19" spans="1:19" ht="15">
      <c r="M19" s="1"/>
      <c r="N19" s="1"/>
      <c r="O19" s="1"/>
      <c r="P19" s="1"/>
      <c r="Q19" s="1"/>
      <c r="R19" s="1"/>
      <c r="S19" s="1"/>
    </row>
    <row r="20" spans="1:19" ht="15">
      <c r="F20" s="2" t="s">
        <v>21</v>
      </c>
      <c r="M20" s="1"/>
      <c r="N20" s="1"/>
      <c r="O20" s="1"/>
      <c r="P20" s="1"/>
      <c r="Q20" s="1"/>
      <c r="R20" s="1"/>
      <c r="S20" s="1"/>
    </row>
    <row r="21" spans="1:19" ht="15">
      <c r="M21" s="1"/>
      <c r="N21" s="1"/>
      <c r="O21" s="1"/>
      <c r="P21" s="1"/>
      <c r="Q21" s="1"/>
      <c r="R21" s="1"/>
      <c r="S21" s="1"/>
    </row>
    <row r="22" spans="1:19" ht="15">
      <c r="M22" s="1"/>
      <c r="N22" s="1"/>
      <c r="O22" s="1"/>
      <c r="P22" s="1"/>
      <c r="Q22" s="1"/>
      <c r="R22" s="1"/>
      <c r="S22" s="1"/>
    </row>
    <row r="23" spans="1:19" ht="15">
      <c r="F23" s="2">
        <v>12</v>
      </c>
      <c r="M23" s="1"/>
      <c r="N23" s="1"/>
      <c r="O23" s="1"/>
      <c r="P23" s="1"/>
      <c r="Q23" s="1"/>
      <c r="R23" s="1"/>
      <c r="S23" s="1"/>
    </row>
    <row r="24" spans="1:19" ht="15">
      <c r="M24" s="1"/>
      <c r="N24" s="1"/>
      <c r="O24" s="1"/>
      <c r="P24" s="1"/>
      <c r="Q24" s="1"/>
      <c r="R24" s="1"/>
      <c r="S24" s="1"/>
    </row>
    <row r="25" spans="1:19" ht="15">
      <c r="M25" s="1"/>
      <c r="N25" s="1"/>
      <c r="O25" s="1"/>
      <c r="P25" s="1"/>
      <c r="Q25" s="1"/>
      <c r="R25" s="1"/>
      <c r="S25" s="1"/>
    </row>
    <row r="26" spans="1:19" ht="15">
      <c r="E26" s="9"/>
      <c r="M26" s="1"/>
      <c r="N26" s="1"/>
      <c r="O26" s="1"/>
      <c r="P26" s="1"/>
      <c r="Q26" s="1"/>
      <c r="R26" s="1"/>
      <c r="S26" s="1"/>
    </row>
    <row r="27" spans="1:19" ht="15">
      <c r="M27" s="1"/>
      <c r="N27" s="1"/>
      <c r="O27" s="1"/>
      <c r="P27" s="1"/>
      <c r="Q27" s="1"/>
      <c r="R27" s="1"/>
      <c r="S27" s="1"/>
    </row>
    <row r="42" spans="4:4">
      <c r="D42" s="2" t="s">
        <v>22</v>
      </c>
    </row>
  </sheetData>
  <mergeCells count="25">
    <mergeCell ref="A17:F17"/>
    <mergeCell ref="A14:A15"/>
    <mergeCell ref="C14:C15"/>
    <mergeCell ref="D14:D15"/>
    <mergeCell ref="E14:E15"/>
    <mergeCell ref="F14:F15"/>
    <mergeCell ref="A16:B16"/>
    <mergeCell ref="C16:F16"/>
    <mergeCell ref="B14:B15"/>
    <mergeCell ref="A7:A8"/>
    <mergeCell ref="C7:C8"/>
    <mergeCell ref="D7:D8"/>
    <mergeCell ref="E7:E8"/>
    <mergeCell ref="F7:F8"/>
    <mergeCell ref="A10:A11"/>
    <mergeCell ref="C10:C11"/>
    <mergeCell ref="D10:D11"/>
    <mergeCell ref="E10:E11"/>
    <mergeCell ref="F10:F11"/>
    <mergeCell ref="A1:F1"/>
    <mergeCell ref="A2:F2"/>
    <mergeCell ref="A4:A5"/>
    <mergeCell ref="C4:C5"/>
    <mergeCell ref="D4:D5"/>
    <mergeCell ref="F4:F5"/>
  </mergeCells>
  <printOptions horizontalCentered="1"/>
  <pageMargins left="0.23622047244094499" right="0.23622047244094499" top="0.74803149606299202" bottom="0.74803149606299202" header="0.31496062992126" footer="0.31496062992126"/>
  <pageSetup paperSize="9" scale="67" firstPageNumber="6" orientation="landscape" useFirstPageNumber="1" r:id="rId1"/>
  <headerFooter>
    <oddFooter>&amp;C&amp;14 &amp;"Arial,Bold"8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L14"/>
  <sheetViews>
    <sheetView rightToLeft="1" view="pageBreakPreview" zoomScale="77" zoomScaleNormal="60" zoomScaleSheetLayoutView="77" workbookViewId="0">
      <selection activeCell="J5" sqref="J5"/>
    </sheetView>
  </sheetViews>
  <sheetFormatPr defaultColWidth="8.7109375" defaultRowHeight="15"/>
  <cols>
    <col min="1" max="1" width="18.5703125" style="2" customWidth="1"/>
    <col min="2" max="2" width="21.42578125" style="2" customWidth="1"/>
    <col min="3" max="3" width="24.28515625" style="2" customWidth="1"/>
    <col min="4" max="4" width="24.7109375" style="2" customWidth="1"/>
    <col min="5" max="5" width="25.140625" style="2" customWidth="1"/>
    <col min="6" max="6" width="0" style="2" hidden="1" customWidth="1"/>
    <col min="7" max="7" width="17.28515625" style="2" customWidth="1"/>
    <col min="8" max="9" width="8.7109375" style="2"/>
    <col min="10" max="10" width="27.5703125" style="3" bestFit="1" customWidth="1"/>
    <col min="11" max="11" width="9.42578125" style="3" customWidth="1"/>
    <col min="12" max="12" width="17.42578125" style="2" customWidth="1"/>
    <col min="13" max="16384" width="8.7109375" style="2"/>
  </cols>
  <sheetData>
    <row r="1" spans="1:12" ht="42.75" customHeight="1">
      <c r="A1" s="284" t="s">
        <v>216</v>
      </c>
      <c r="B1" s="284"/>
      <c r="C1" s="284"/>
      <c r="D1" s="284"/>
      <c r="E1" s="284"/>
    </row>
    <row r="2" spans="1:12" ht="36.6" customHeight="1">
      <c r="A2" s="285" t="s">
        <v>217</v>
      </c>
      <c r="B2" s="285"/>
      <c r="C2" s="285"/>
      <c r="D2" s="285"/>
      <c r="E2" s="285"/>
      <c r="L2" s="1"/>
    </row>
    <row r="3" spans="1:12" ht="25.5" customHeight="1" thickBot="1">
      <c r="A3" s="31" t="s">
        <v>24</v>
      </c>
      <c r="B3" s="27"/>
      <c r="C3" s="27"/>
      <c r="D3" s="27"/>
      <c r="E3" s="31" t="s">
        <v>25</v>
      </c>
      <c r="K3" s="56"/>
      <c r="L3" s="1"/>
    </row>
    <row r="4" spans="1:12" ht="27" customHeight="1">
      <c r="A4" s="260" t="s">
        <v>26</v>
      </c>
      <c r="B4" s="287" t="s">
        <v>27</v>
      </c>
      <c r="C4" s="287"/>
      <c r="D4" s="287" t="s">
        <v>28</v>
      </c>
      <c r="E4" s="287"/>
      <c r="J4" s="56"/>
      <c r="K4" s="56"/>
      <c r="L4" s="1"/>
    </row>
    <row r="5" spans="1:12" ht="29.25" customHeight="1" thickBot="1">
      <c r="A5" s="286"/>
      <c r="B5" s="288" t="s">
        <v>29</v>
      </c>
      <c r="C5" s="288"/>
      <c r="D5" s="288" t="s">
        <v>30</v>
      </c>
      <c r="E5" s="288"/>
      <c r="J5" s="57"/>
      <c r="K5" s="2"/>
    </row>
    <row r="6" spans="1:12" ht="48.6" customHeight="1">
      <c r="A6" s="286"/>
      <c r="B6" s="164" t="s">
        <v>23</v>
      </c>
      <c r="C6" s="165" t="s">
        <v>189</v>
      </c>
      <c r="D6" s="162" t="s">
        <v>31</v>
      </c>
      <c r="E6" s="165" t="s">
        <v>190</v>
      </c>
    </row>
    <row r="7" spans="1:12" ht="60.95" customHeight="1" thickBot="1">
      <c r="A7" s="166" t="s">
        <v>32</v>
      </c>
      <c r="B7" s="163" t="s">
        <v>169</v>
      </c>
      <c r="C7" s="167" t="s">
        <v>191</v>
      </c>
      <c r="D7" s="163" t="s">
        <v>33</v>
      </c>
      <c r="E7" s="163" t="s">
        <v>192</v>
      </c>
      <c r="F7" s="2" t="s">
        <v>0</v>
      </c>
      <c r="G7" s="2" t="s">
        <v>0</v>
      </c>
    </row>
    <row r="8" spans="1:12" ht="39.950000000000003" customHeight="1">
      <c r="A8" s="68" t="s">
        <v>292</v>
      </c>
      <c r="B8" s="100">
        <v>0</v>
      </c>
      <c r="C8" s="100">
        <v>0</v>
      </c>
      <c r="D8" s="101">
        <v>169</v>
      </c>
      <c r="E8" s="100">
        <v>2784551</v>
      </c>
      <c r="J8" s="2"/>
      <c r="K8" s="2"/>
    </row>
    <row r="9" spans="1:12" ht="39.950000000000003" customHeight="1">
      <c r="A9" s="183" t="s">
        <v>173</v>
      </c>
      <c r="B9" s="184">
        <v>91</v>
      </c>
      <c r="C9" s="184">
        <v>292203</v>
      </c>
      <c r="D9" s="185">
        <v>79</v>
      </c>
      <c r="E9" s="184">
        <v>21579</v>
      </c>
      <c r="J9" s="2"/>
      <c r="K9" s="2"/>
    </row>
    <row r="10" spans="1:12" ht="39.950000000000003" customHeight="1" thickBot="1">
      <c r="A10" s="78" t="s">
        <v>174</v>
      </c>
      <c r="B10" s="102">
        <v>1749</v>
      </c>
      <c r="C10" s="102">
        <v>23165393</v>
      </c>
      <c r="D10" s="103">
        <v>1585</v>
      </c>
      <c r="E10" s="102">
        <v>17048873</v>
      </c>
      <c r="J10" s="2"/>
      <c r="K10" s="2"/>
    </row>
    <row r="11" spans="1:12" ht="39.950000000000003" customHeight="1" thickBot="1">
      <c r="A11" s="168" t="s">
        <v>156</v>
      </c>
      <c r="B11" s="169">
        <f>SUM(B8:B10)</f>
        <v>1840</v>
      </c>
      <c r="C11" s="169">
        <f>SUM(C8:C10)</f>
        <v>23457596</v>
      </c>
      <c r="D11" s="169">
        <f>SUM(D8:D10)</f>
        <v>1833</v>
      </c>
      <c r="E11" s="169">
        <f>SUM(E8:E10)</f>
        <v>19855003</v>
      </c>
      <c r="J11" s="58"/>
    </row>
    <row r="12" spans="1:12" ht="20.45" customHeight="1" thickBot="1">
      <c r="A12" s="289" t="s">
        <v>175</v>
      </c>
      <c r="B12" s="289"/>
      <c r="C12" s="289"/>
      <c r="D12" s="290" t="s">
        <v>34</v>
      </c>
      <c r="E12" s="290"/>
      <c r="K12" s="3" t="s">
        <v>0</v>
      </c>
    </row>
    <row r="13" spans="1:12" ht="29.25" customHeight="1" thickTop="1">
      <c r="A13" s="291" t="s">
        <v>163</v>
      </c>
      <c r="B13" s="291"/>
      <c r="C13" s="291"/>
      <c r="D13" s="292" t="s">
        <v>164</v>
      </c>
      <c r="E13" s="292"/>
      <c r="F13" s="10"/>
    </row>
    <row r="14" spans="1:12">
      <c r="A14" s="5"/>
      <c r="B14" s="5"/>
      <c r="D14" s="9"/>
    </row>
  </sheetData>
  <mergeCells count="11">
    <mergeCell ref="A12:C12"/>
    <mergeCell ref="D12:E12"/>
    <mergeCell ref="A13:C13"/>
    <mergeCell ref="D13:E13"/>
    <mergeCell ref="A1:E1"/>
    <mergeCell ref="A2:E2"/>
    <mergeCell ref="A4:A6"/>
    <mergeCell ref="B4:C4"/>
    <mergeCell ref="D4:E4"/>
    <mergeCell ref="B5:C5"/>
    <mergeCell ref="D5:E5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80" orientation="portrait" r:id="rId1"/>
  <headerFooter>
    <oddFooter>&amp;C&amp;"Arial,Bold"&amp;14 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Q32"/>
  <sheetViews>
    <sheetView rightToLeft="1" view="pageBreakPreview" topLeftCell="A9" zoomScale="84" zoomScaleNormal="77" zoomScaleSheetLayoutView="84" workbookViewId="0">
      <selection activeCell="J26" sqref="J26"/>
    </sheetView>
  </sheetViews>
  <sheetFormatPr defaultColWidth="9" defaultRowHeight="14.25"/>
  <cols>
    <col min="1" max="1" width="16.85546875" style="54" customWidth="1"/>
    <col min="2" max="2" width="17.7109375" style="54" customWidth="1"/>
    <col min="3" max="3" width="19.42578125" style="54" customWidth="1"/>
    <col min="4" max="4" width="21.5703125" style="54" customWidth="1"/>
    <col min="5" max="5" width="15.85546875" style="54" customWidth="1"/>
    <col min="6" max="6" width="20.85546875" style="54" customWidth="1"/>
    <col min="7" max="7" width="30.7109375" style="54" customWidth="1"/>
    <col min="8" max="8" width="9" style="54"/>
    <col min="9" max="12" width="14.42578125" style="61" customWidth="1"/>
    <col min="13" max="13" width="18.7109375" style="54" customWidth="1"/>
    <col min="14" max="14" width="11.5703125" style="54" bestFit="1" customWidth="1"/>
    <col min="15" max="15" width="13.42578125" style="54" bestFit="1" customWidth="1"/>
    <col min="16" max="16" width="19" style="54" bestFit="1" customWidth="1"/>
    <col min="17" max="17" width="12.85546875" style="54" bestFit="1" customWidth="1"/>
    <col min="18" max="18" width="11.85546875" style="54" bestFit="1" customWidth="1"/>
    <col min="19" max="19" width="7.28515625" style="54" bestFit="1" customWidth="1"/>
    <col min="20" max="20" width="15.5703125" style="54" bestFit="1" customWidth="1"/>
    <col min="21" max="16384" width="9" style="54"/>
  </cols>
  <sheetData>
    <row r="1" spans="1:12" ht="30" customHeight="1">
      <c r="A1" s="293" t="s">
        <v>218</v>
      </c>
      <c r="B1" s="293"/>
      <c r="C1" s="293"/>
      <c r="D1" s="293"/>
      <c r="E1" s="293"/>
      <c r="F1" s="293"/>
      <c r="G1" s="293"/>
    </row>
    <row r="2" spans="1:12" ht="27" customHeight="1">
      <c r="A2" s="293" t="s">
        <v>219</v>
      </c>
      <c r="B2" s="293"/>
      <c r="C2" s="293"/>
      <c r="D2" s="293"/>
      <c r="E2" s="293"/>
      <c r="F2" s="293"/>
      <c r="G2" s="293"/>
      <c r="I2" s="54"/>
      <c r="J2" s="54"/>
      <c r="K2" s="54"/>
      <c r="L2" s="54"/>
    </row>
    <row r="3" spans="1:12" ht="20.25" customHeight="1" thickBot="1">
      <c r="A3" s="49" t="s">
        <v>35</v>
      </c>
      <c r="B3" s="55"/>
      <c r="C3" s="55"/>
      <c r="D3" s="55"/>
      <c r="E3" s="55"/>
      <c r="F3" s="55"/>
      <c r="G3" s="50" t="s">
        <v>36</v>
      </c>
      <c r="I3" s="54"/>
      <c r="J3" s="54"/>
      <c r="K3" s="54"/>
      <c r="L3" s="54"/>
    </row>
    <row r="4" spans="1:12" ht="29.25" customHeight="1">
      <c r="A4" s="86" t="s">
        <v>37</v>
      </c>
      <c r="B4" s="86" t="s">
        <v>211</v>
      </c>
      <c r="C4" s="87" t="s">
        <v>212</v>
      </c>
      <c r="D4" s="88" t="s">
        <v>38</v>
      </c>
      <c r="E4" s="87" t="s">
        <v>39</v>
      </c>
      <c r="F4" s="87" t="s">
        <v>40</v>
      </c>
      <c r="G4" s="89" t="s">
        <v>41</v>
      </c>
      <c r="I4" s="54"/>
      <c r="J4" s="54"/>
      <c r="K4" s="54"/>
      <c r="L4" s="54"/>
    </row>
    <row r="5" spans="1:12" ht="44.25" customHeight="1">
      <c r="A5" s="112" t="s">
        <v>42</v>
      </c>
      <c r="B5" s="113" t="s">
        <v>213</v>
      </c>
      <c r="C5" s="113" t="s">
        <v>214</v>
      </c>
      <c r="D5" s="113" t="s">
        <v>43</v>
      </c>
      <c r="E5" s="113" t="s">
        <v>44</v>
      </c>
      <c r="F5" s="113" t="s">
        <v>45</v>
      </c>
      <c r="G5" s="113" t="s">
        <v>46</v>
      </c>
      <c r="I5" s="54"/>
      <c r="J5" s="54"/>
      <c r="K5" s="54"/>
      <c r="L5" s="54"/>
    </row>
    <row r="6" spans="1:12" ht="24.95" customHeight="1">
      <c r="A6" s="105" t="s">
        <v>47</v>
      </c>
      <c r="B6" s="105">
        <v>9945394</v>
      </c>
      <c r="C6" s="114">
        <v>1012866</v>
      </c>
      <c r="D6" s="24" t="s">
        <v>170</v>
      </c>
      <c r="E6" s="24">
        <v>76653</v>
      </c>
      <c r="F6" s="24">
        <f>SUM(B6:E6)</f>
        <v>11034913</v>
      </c>
      <c r="G6" s="64" t="s">
        <v>48</v>
      </c>
      <c r="H6" s="59"/>
      <c r="I6" s="54"/>
      <c r="J6" s="54"/>
      <c r="K6" s="54"/>
      <c r="L6" s="54"/>
    </row>
    <row r="7" spans="1:12" ht="24.95" customHeight="1">
      <c r="A7" s="106" t="s">
        <v>201</v>
      </c>
      <c r="B7" s="106" t="s">
        <v>170</v>
      </c>
      <c r="C7" s="115">
        <v>1114304</v>
      </c>
      <c r="D7" s="107" t="s">
        <v>170</v>
      </c>
      <c r="E7" s="107" t="s">
        <v>170</v>
      </c>
      <c r="F7" s="107">
        <f>SUM(C7:E7)</f>
        <v>1114304</v>
      </c>
      <c r="G7" s="104" t="s">
        <v>204</v>
      </c>
      <c r="H7" s="59"/>
      <c r="I7" s="54"/>
      <c r="J7" s="54"/>
      <c r="K7" s="54"/>
      <c r="L7" s="54"/>
    </row>
    <row r="8" spans="1:12" ht="24.95" customHeight="1">
      <c r="A8" s="105" t="s">
        <v>56</v>
      </c>
      <c r="B8" s="105">
        <v>41669</v>
      </c>
      <c r="C8" s="114">
        <v>1094469</v>
      </c>
      <c r="D8" s="24" t="s">
        <v>170</v>
      </c>
      <c r="E8" s="24" t="s">
        <v>170</v>
      </c>
      <c r="F8" s="24">
        <f>SUM(B8:E8)</f>
        <v>1136138</v>
      </c>
      <c r="G8" s="64" t="s">
        <v>57</v>
      </c>
      <c r="I8" s="54"/>
      <c r="J8" s="54"/>
      <c r="K8" s="54"/>
      <c r="L8" s="54"/>
    </row>
    <row r="9" spans="1:12" ht="24.95" customHeight="1">
      <c r="A9" s="106" t="s">
        <v>236</v>
      </c>
      <c r="B9" s="106" t="s">
        <v>170</v>
      </c>
      <c r="C9" s="115">
        <v>1671261</v>
      </c>
      <c r="D9" s="107" t="s">
        <v>170</v>
      </c>
      <c r="E9" s="107" t="s">
        <v>170</v>
      </c>
      <c r="F9" s="107">
        <f>SUM(C9:E9)</f>
        <v>1671261</v>
      </c>
      <c r="G9" s="104" t="s">
        <v>199</v>
      </c>
      <c r="I9" s="54"/>
      <c r="J9" s="54"/>
      <c r="K9" s="54"/>
      <c r="L9" s="54"/>
    </row>
    <row r="10" spans="1:12" ht="24.95" customHeight="1">
      <c r="A10" s="105" t="s">
        <v>51</v>
      </c>
      <c r="B10" s="105" t="s">
        <v>170</v>
      </c>
      <c r="C10" s="114">
        <v>851660</v>
      </c>
      <c r="D10" s="24" t="s">
        <v>170</v>
      </c>
      <c r="E10" s="24" t="s">
        <v>170</v>
      </c>
      <c r="F10" s="24">
        <f>SUM(C10:E10)</f>
        <v>851660</v>
      </c>
      <c r="G10" s="64" t="s">
        <v>52</v>
      </c>
      <c r="I10" s="54"/>
      <c r="J10" s="54"/>
      <c r="K10" s="54"/>
      <c r="L10" s="54"/>
    </row>
    <row r="11" spans="1:12" ht="24.95" customHeight="1">
      <c r="A11" s="106" t="s">
        <v>237</v>
      </c>
      <c r="B11" s="106" t="s">
        <v>170</v>
      </c>
      <c r="C11" s="115">
        <v>582049</v>
      </c>
      <c r="D11" s="107" t="s">
        <v>170</v>
      </c>
      <c r="E11" s="107" t="s">
        <v>170</v>
      </c>
      <c r="F11" s="107">
        <f>SUM(C11:E11)</f>
        <v>582049</v>
      </c>
      <c r="G11" s="104" t="s">
        <v>246</v>
      </c>
      <c r="I11" s="54"/>
      <c r="J11" s="54"/>
      <c r="K11" s="54"/>
      <c r="L11" s="54"/>
    </row>
    <row r="12" spans="1:12" ht="24.95" customHeight="1">
      <c r="A12" s="105" t="s">
        <v>58</v>
      </c>
      <c r="B12" s="105">
        <v>16628</v>
      </c>
      <c r="C12" s="114">
        <v>1432150</v>
      </c>
      <c r="D12" s="24" t="s">
        <v>170</v>
      </c>
      <c r="E12" s="24" t="s">
        <v>170</v>
      </c>
      <c r="F12" s="24">
        <f>SUM(B12:E12)</f>
        <v>1448778</v>
      </c>
      <c r="G12" s="64" t="s">
        <v>157</v>
      </c>
      <c r="I12" s="54"/>
      <c r="J12" s="54"/>
      <c r="K12" s="54"/>
      <c r="L12" s="54"/>
    </row>
    <row r="13" spans="1:12" ht="24.95" customHeight="1">
      <c r="A13" s="106" t="s">
        <v>202</v>
      </c>
      <c r="B13" s="106">
        <v>25721</v>
      </c>
      <c r="C13" s="115">
        <v>11679</v>
      </c>
      <c r="D13" s="107" t="s">
        <v>170</v>
      </c>
      <c r="E13" s="107" t="s">
        <v>170</v>
      </c>
      <c r="F13" s="107">
        <f>SUM(B13:E13)</f>
        <v>37400</v>
      </c>
      <c r="G13" s="104" t="s">
        <v>205</v>
      </c>
      <c r="I13" s="54"/>
      <c r="J13" s="54"/>
      <c r="K13" s="54"/>
      <c r="L13" s="54"/>
    </row>
    <row r="14" spans="1:12" ht="24.95" customHeight="1">
      <c r="A14" s="105" t="s">
        <v>197</v>
      </c>
      <c r="B14" s="105" t="s">
        <v>170</v>
      </c>
      <c r="C14" s="114">
        <v>66866</v>
      </c>
      <c r="D14" s="24" t="s">
        <v>170</v>
      </c>
      <c r="E14" s="24" t="s">
        <v>170</v>
      </c>
      <c r="F14" s="24">
        <f>SUM(C14:E14)</f>
        <v>66866</v>
      </c>
      <c r="G14" s="64" t="s">
        <v>198</v>
      </c>
      <c r="I14" s="54"/>
      <c r="J14" s="54"/>
      <c r="K14" s="54"/>
      <c r="L14" s="54"/>
    </row>
    <row r="15" spans="1:12" ht="24.95" customHeight="1">
      <c r="A15" s="106" t="s">
        <v>238</v>
      </c>
      <c r="B15" s="106" t="s">
        <v>170</v>
      </c>
      <c r="C15" s="115">
        <v>10000</v>
      </c>
      <c r="D15" s="107" t="s">
        <v>170</v>
      </c>
      <c r="E15" s="107" t="s">
        <v>170</v>
      </c>
      <c r="F15" s="107">
        <f>SUM(C15:E15)</f>
        <v>10000</v>
      </c>
      <c r="G15" s="104" t="s">
        <v>207</v>
      </c>
      <c r="I15" s="54"/>
      <c r="J15" s="54"/>
      <c r="K15" s="54"/>
      <c r="L15" s="54"/>
    </row>
    <row r="16" spans="1:12" ht="24.95" customHeight="1">
      <c r="A16" s="105" t="s">
        <v>239</v>
      </c>
      <c r="B16" s="105" t="s">
        <v>170</v>
      </c>
      <c r="C16" s="114">
        <v>60521</v>
      </c>
      <c r="D16" s="24" t="s">
        <v>170</v>
      </c>
      <c r="E16" s="24" t="s">
        <v>170</v>
      </c>
      <c r="F16" s="24">
        <f>SUM(C16:E16)</f>
        <v>60521</v>
      </c>
      <c r="G16" s="187" t="s">
        <v>264</v>
      </c>
      <c r="I16" s="54"/>
      <c r="J16" s="54"/>
      <c r="K16" s="54"/>
      <c r="L16" s="54"/>
    </row>
    <row r="17" spans="1:17" ht="24.75" customHeight="1">
      <c r="A17" s="106" t="s">
        <v>240</v>
      </c>
      <c r="B17" s="106" t="s">
        <v>170</v>
      </c>
      <c r="C17" s="115">
        <v>37500</v>
      </c>
      <c r="D17" s="107" t="s">
        <v>170</v>
      </c>
      <c r="E17" s="107" t="s">
        <v>170</v>
      </c>
      <c r="F17" s="107">
        <f>SUM(C17:E17)</f>
        <v>37500</v>
      </c>
      <c r="G17" s="186" t="s">
        <v>265</v>
      </c>
      <c r="I17" s="54"/>
      <c r="J17" s="54"/>
      <c r="K17" s="54"/>
      <c r="L17" s="54"/>
    </row>
    <row r="18" spans="1:17" ht="24.95" customHeight="1">
      <c r="A18" s="105" t="s">
        <v>241</v>
      </c>
      <c r="B18" s="105">
        <v>6540</v>
      </c>
      <c r="C18" s="114">
        <v>38806</v>
      </c>
      <c r="D18" s="24" t="s">
        <v>170</v>
      </c>
      <c r="E18" s="24" t="s">
        <v>170</v>
      </c>
      <c r="F18" s="24">
        <f t="shared" ref="F18:F23" si="0">SUM(B18:E18)</f>
        <v>45346</v>
      </c>
      <c r="G18" s="64" t="s">
        <v>208</v>
      </c>
      <c r="I18" s="54"/>
      <c r="J18" s="54"/>
      <c r="K18" s="54"/>
      <c r="L18" s="54"/>
    </row>
    <row r="19" spans="1:17" ht="24.75" customHeight="1">
      <c r="A19" s="106" t="s">
        <v>49</v>
      </c>
      <c r="B19" s="106">
        <v>1911443</v>
      </c>
      <c r="C19" s="115" t="s">
        <v>170</v>
      </c>
      <c r="D19" s="107" t="s">
        <v>170</v>
      </c>
      <c r="E19" s="107" t="s">
        <v>170</v>
      </c>
      <c r="F19" s="107">
        <f t="shared" si="0"/>
        <v>1911443</v>
      </c>
      <c r="G19" s="104" t="s">
        <v>206</v>
      </c>
      <c r="I19" s="54"/>
      <c r="J19" s="54"/>
      <c r="K19" s="54"/>
      <c r="L19" s="54"/>
    </row>
    <row r="20" spans="1:17" ht="24.75" customHeight="1">
      <c r="A20" s="105" t="s">
        <v>242</v>
      </c>
      <c r="B20" s="105">
        <v>270874</v>
      </c>
      <c r="C20" s="114" t="s">
        <v>170</v>
      </c>
      <c r="D20" s="24" t="s">
        <v>170</v>
      </c>
      <c r="E20" s="24" t="s">
        <v>170</v>
      </c>
      <c r="F20" s="24">
        <f t="shared" si="0"/>
        <v>270874</v>
      </c>
      <c r="G20" s="187" t="s">
        <v>266</v>
      </c>
      <c r="I20" s="54"/>
      <c r="J20" s="54"/>
      <c r="K20" s="54"/>
      <c r="L20" s="54"/>
    </row>
    <row r="21" spans="1:17" ht="24.95" customHeight="1">
      <c r="A21" s="106" t="s">
        <v>243</v>
      </c>
      <c r="B21" s="106">
        <v>16909</v>
      </c>
      <c r="C21" s="115" t="s">
        <v>170</v>
      </c>
      <c r="D21" s="107" t="s">
        <v>170</v>
      </c>
      <c r="E21" s="107" t="s">
        <v>170</v>
      </c>
      <c r="F21" s="107">
        <f t="shared" si="0"/>
        <v>16909</v>
      </c>
      <c r="G21" s="104" t="s">
        <v>209</v>
      </c>
      <c r="I21" s="54"/>
      <c r="J21" s="54"/>
      <c r="K21" s="54"/>
      <c r="L21" s="54"/>
    </row>
    <row r="22" spans="1:17" ht="24.95" customHeight="1">
      <c r="A22" s="105" t="s">
        <v>244</v>
      </c>
      <c r="B22" s="105">
        <v>79065</v>
      </c>
      <c r="C22" s="114" t="s">
        <v>170</v>
      </c>
      <c r="D22" s="24" t="s">
        <v>170</v>
      </c>
      <c r="E22" s="24" t="s">
        <v>170</v>
      </c>
      <c r="F22" s="24">
        <f t="shared" si="0"/>
        <v>79065</v>
      </c>
      <c r="G22" s="64" t="s">
        <v>167</v>
      </c>
      <c r="I22" s="54"/>
      <c r="J22" s="54"/>
      <c r="K22" s="54"/>
      <c r="L22" s="54"/>
    </row>
    <row r="23" spans="1:17" ht="33.75" customHeight="1">
      <c r="A23" s="106" t="s">
        <v>50</v>
      </c>
      <c r="B23" s="106">
        <v>232265</v>
      </c>
      <c r="C23" s="115" t="s">
        <v>170</v>
      </c>
      <c r="D23" s="107" t="s">
        <v>170</v>
      </c>
      <c r="E23" s="107" t="s">
        <v>170</v>
      </c>
      <c r="F23" s="107">
        <f t="shared" si="0"/>
        <v>232265</v>
      </c>
      <c r="G23" s="104" t="s">
        <v>158</v>
      </c>
      <c r="I23" s="54"/>
      <c r="J23" s="54"/>
      <c r="K23" s="54"/>
      <c r="L23" s="54"/>
    </row>
    <row r="24" spans="1:17" ht="24.95" customHeight="1">
      <c r="A24" s="105" t="s">
        <v>53</v>
      </c>
      <c r="B24" s="105" t="s">
        <v>170</v>
      </c>
      <c r="C24" s="114" t="s">
        <v>170</v>
      </c>
      <c r="D24" s="24">
        <v>3741</v>
      </c>
      <c r="E24" s="24">
        <v>7608</v>
      </c>
      <c r="F24" s="24">
        <f>SUM(D24:E24)</f>
        <v>11349</v>
      </c>
      <c r="G24" s="108" t="s">
        <v>247</v>
      </c>
      <c r="I24" s="54"/>
      <c r="J24" s="54"/>
      <c r="K24" s="54"/>
      <c r="L24" s="54"/>
    </row>
    <row r="25" spans="1:17" ht="24.95" customHeight="1">
      <c r="A25" s="106" t="s">
        <v>203</v>
      </c>
      <c r="B25" s="106" t="s">
        <v>170</v>
      </c>
      <c r="C25" s="115" t="s">
        <v>170</v>
      </c>
      <c r="D25" s="107">
        <v>1502939</v>
      </c>
      <c r="E25" s="107" t="s">
        <v>170</v>
      </c>
      <c r="F25" s="107">
        <f>SUM(D25:E25)</f>
        <v>1502939</v>
      </c>
      <c r="G25" s="104" t="s">
        <v>210</v>
      </c>
      <c r="I25" s="54"/>
      <c r="J25" s="54"/>
      <c r="K25" s="54"/>
      <c r="L25" s="54"/>
    </row>
    <row r="26" spans="1:17" ht="24.95" customHeight="1">
      <c r="A26" s="105" t="s">
        <v>176</v>
      </c>
      <c r="B26" s="105" t="s">
        <v>170</v>
      </c>
      <c r="C26" s="114" t="s">
        <v>170</v>
      </c>
      <c r="D26" s="24">
        <v>594195</v>
      </c>
      <c r="E26" s="24" t="s">
        <v>170</v>
      </c>
      <c r="F26" s="24">
        <f>SUM(D26:E26)</f>
        <v>594195</v>
      </c>
      <c r="G26" s="64" t="s">
        <v>248</v>
      </c>
      <c r="I26" s="54"/>
      <c r="J26" s="54"/>
      <c r="K26" s="54"/>
      <c r="L26" s="54"/>
    </row>
    <row r="27" spans="1:17" ht="24.75" customHeight="1">
      <c r="A27" s="106" t="s">
        <v>54</v>
      </c>
      <c r="B27" s="106" t="s">
        <v>170</v>
      </c>
      <c r="C27" s="115" t="s">
        <v>170</v>
      </c>
      <c r="D27" s="107" t="s">
        <v>170</v>
      </c>
      <c r="E27" s="107">
        <v>741522</v>
      </c>
      <c r="F27" s="107">
        <f>SUM(E27)</f>
        <v>741522</v>
      </c>
      <c r="G27" s="104" t="s">
        <v>55</v>
      </c>
      <c r="I27" s="54"/>
      <c r="J27" s="54"/>
      <c r="K27" s="54"/>
      <c r="L27" s="54"/>
    </row>
    <row r="28" spans="1:17" ht="24.95" customHeight="1">
      <c r="A28" s="105" t="s">
        <v>245</v>
      </c>
      <c r="B28" s="105" t="s">
        <v>170</v>
      </c>
      <c r="C28" s="114" t="s">
        <v>170</v>
      </c>
      <c r="D28" s="24" t="s">
        <v>170</v>
      </c>
      <c r="E28" s="24">
        <v>299</v>
      </c>
      <c r="F28" s="24">
        <f>SUM(E28)</f>
        <v>299</v>
      </c>
      <c r="G28" s="188" t="s">
        <v>263</v>
      </c>
      <c r="I28" s="54"/>
      <c r="J28" s="54"/>
      <c r="K28" s="54"/>
      <c r="L28" s="54"/>
    </row>
    <row r="29" spans="1:17" ht="24.95" customHeight="1" thickBot="1">
      <c r="A29" s="109" t="s">
        <v>40</v>
      </c>
      <c r="B29" s="110">
        <f>SUM(B6:B28)</f>
        <v>12546508</v>
      </c>
      <c r="C29" s="110">
        <f>SUM(C6:C28)</f>
        <v>7984131</v>
      </c>
      <c r="D29" s="110">
        <f>SUM(D6:D28)</f>
        <v>2100875</v>
      </c>
      <c r="E29" s="110">
        <f>SUM(E6:E28)</f>
        <v>826082</v>
      </c>
      <c r="F29" s="110">
        <f>SUM(F6:F28)</f>
        <v>23457596</v>
      </c>
      <c r="G29" s="111" t="s">
        <v>45</v>
      </c>
      <c r="I29" s="54"/>
      <c r="J29" s="54"/>
      <c r="K29" s="54"/>
      <c r="L29" s="54"/>
    </row>
    <row r="30" spans="1:17" ht="19.5" customHeight="1">
      <c r="A30" s="294" t="s">
        <v>59</v>
      </c>
      <c r="B30" s="294"/>
      <c r="C30" s="294"/>
      <c r="D30" s="292" t="s">
        <v>60</v>
      </c>
      <c r="E30" s="292"/>
      <c r="F30" s="292"/>
      <c r="G30" s="292"/>
      <c r="Q30" s="46"/>
    </row>
    <row r="31" spans="1:17" s="60" customFormat="1" ht="28.5" customHeight="1">
      <c r="A31" s="291" t="s">
        <v>163</v>
      </c>
      <c r="B31" s="291"/>
      <c r="C31" s="291"/>
      <c r="D31" s="295" t="s">
        <v>164</v>
      </c>
      <c r="E31" s="295"/>
      <c r="F31" s="295"/>
      <c r="G31" s="295"/>
      <c r="I31" s="62"/>
      <c r="J31" s="62"/>
      <c r="K31" s="62"/>
      <c r="L31" s="62"/>
    </row>
    <row r="32" spans="1:17" ht="90.75" customHeight="1"/>
  </sheetData>
  <mergeCells count="6">
    <mergeCell ref="A1:G1"/>
    <mergeCell ref="A2:G2"/>
    <mergeCell ref="A30:C30"/>
    <mergeCell ref="D30:G30"/>
    <mergeCell ref="D31:G31"/>
    <mergeCell ref="A31:C31"/>
  </mergeCells>
  <printOptions horizontalCentered="1"/>
  <pageMargins left="0.23622047244094499" right="0.23622047244094499" top="0.74803149606299202" bottom="0.74803149606299202" header="0.31496062992126" footer="0.31496062992126"/>
  <pageSetup paperSize="9" scale="65" orientation="portrait" r:id="rId1"/>
  <headerFooter>
    <oddFooter>&amp;C&amp;"Arial,Bold"&amp;14 10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71"/>
  <sheetViews>
    <sheetView rightToLeft="1" view="pageBreakPreview" topLeftCell="A7" zoomScale="64" zoomScaleNormal="60" zoomScaleSheetLayoutView="64" workbookViewId="0">
      <selection activeCell="R30" sqref="R30"/>
    </sheetView>
  </sheetViews>
  <sheetFormatPr defaultColWidth="9" defaultRowHeight="14.25"/>
  <cols>
    <col min="1" max="1" width="20.28515625" style="12" customWidth="1"/>
    <col min="2" max="2" width="19" style="12" customWidth="1"/>
    <col min="3" max="3" width="20.5703125" style="12" customWidth="1"/>
    <col min="4" max="4" width="16.42578125" style="12" customWidth="1"/>
    <col min="5" max="5" width="18" style="12" customWidth="1"/>
    <col min="6" max="6" width="15.7109375" style="63" customWidth="1"/>
    <col min="7" max="7" width="25.140625" style="12" customWidth="1"/>
    <col min="8" max="8" width="4.28515625" style="12" customWidth="1"/>
    <col min="9" max="9" width="4.42578125" style="12" customWidth="1"/>
    <col min="10" max="10" width="4.140625" style="12" customWidth="1"/>
    <col min="11" max="15" width="9" style="12" customWidth="1"/>
    <col min="16" max="16384" width="9" style="12"/>
  </cols>
  <sheetData>
    <row r="1" spans="1:8" ht="33.75" customHeight="1">
      <c r="A1" s="293" t="s">
        <v>220</v>
      </c>
      <c r="B1" s="293"/>
      <c r="C1" s="293"/>
      <c r="D1" s="293"/>
      <c r="E1" s="293"/>
      <c r="F1" s="293"/>
      <c r="G1" s="293"/>
    </row>
    <row r="2" spans="1:8" ht="42.75" customHeight="1">
      <c r="A2" s="298" t="s">
        <v>221</v>
      </c>
      <c r="B2" s="298"/>
      <c r="C2" s="298"/>
      <c r="D2" s="298"/>
      <c r="E2" s="298"/>
      <c r="F2" s="298"/>
      <c r="G2" s="298"/>
    </row>
    <row r="3" spans="1:8" ht="32.1" customHeight="1" thickBot="1">
      <c r="A3" s="37" t="s">
        <v>61</v>
      </c>
      <c r="B3" s="33"/>
      <c r="C3" s="33"/>
      <c r="D3" s="33"/>
      <c r="E3" s="33"/>
      <c r="F3" s="33"/>
      <c r="G3" s="34" t="s">
        <v>62</v>
      </c>
    </row>
    <row r="4" spans="1:8" ht="28.5" customHeight="1">
      <c r="A4" s="86" t="s">
        <v>37</v>
      </c>
      <c r="B4" s="86" t="s">
        <v>211</v>
      </c>
      <c r="C4" s="87" t="s">
        <v>212</v>
      </c>
      <c r="D4" s="88" t="s">
        <v>38</v>
      </c>
      <c r="E4" s="87" t="s">
        <v>39</v>
      </c>
      <c r="F4" s="87" t="s">
        <v>40</v>
      </c>
      <c r="G4" s="92" t="s">
        <v>41</v>
      </c>
    </row>
    <row r="5" spans="1:8" ht="35.25" customHeight="1" thickBot="1">
      <c r="A5" s="90" t="s">
        <v>42</v>
      </c>
      <c r="B5" s="91" t="s">
        <v>213</v>
      </c>
      <c r="C5" s="91" t="s">
        <v>214</v>
      </c>
      <c r="D5" s="91" t="s">
        <v>43</v>
      </c>
      <c r="E5" s="91" t="s">
        <v>44</v>
      </c>
      <c r="F5" s="91" t="s">
        <v>45</v>
      </c>
      <c r="G5" s="93" t="s">
        <v>46</v>
      </c>
    </row>
    <row r="6" spans="1:8" ht="30.75" customHeight="1">
      <c r="A6" s="105" t="s">
        <v>47</v>
      </c>
      <c r="B6" s="35">
        <v>830</v>
      </c>
      <c r="C6" s="35">
        <v>94</v>
      </c>
      <c r="D6" s="35" t="s">
        <v>170</v>
      </c>
      <c r="E6" s="36">
        <v>42</v>
      </c>
      <c r="F6" s="36">
        <f>SUM(E6,C6,B6)</f>
        <v>966</v>
      </c>
      <c r="G6" s="64" t="s">
        <v>48</v>
      </c>
    </row>
    <row r="7" spans="1:8" ht="30.75" customHeight="1">
      <c r="A7" s="106" t="s">
        <v>201</v>
      </c>
      <c r="B7" s="106" t="s">
        <v>170</v>
      </c>
      <c r="C7" s="106">
        <v>23</v>
      </c>
      <c r="D7" s="106" t="s">
        <v>170</v>
      </c>
      <c r="E7" s="106" t="s">
        <v>170</v>
      </c>
      <c r="F7" s="106">
        <f>SUM(B7:E7)</f>
        <v>23</v>
      </c>
      <c r="G7" s="104" t="s">
        <v>204</v>
      </c>
    </row>
    <row r="8" spans="1:8" ht="30.75" customHeight="1">
      <c r="A8" s="105" t="s">
        <v>56</v>
      </c>
      <c r="B8" s="35">
        <v>1</v>
      </c>
      <c r="C8" s="35">
        <v>26</v>
      </c>
      <c r="D8" s="35" t="s">
        <v>170</v>
      </c>
      <c r="E8" s="36" t="s">
        <v>170</v>
      </c>
      <c r="F8" s="36">
        <f t="shared" ref="F8:F28" si="0">SUM(B8:E8)</f>
        <v>27</v>
      </c>
      <c r="G8" s="64" t="s">
        <v>57</v>
      </c>
    </row>
    <row r="9" spans="1:8" ht="30.75" customHeight="1">
      <c r="A9" s="106" t="s">
        <v>236</v>
      </c>
      <c r="B9" s="106" t="s">
        <v>170</v>
      </c>
      <c r="C9" s="106">
        <v>41</v>
      </c>
      <c r="D9" s="106" t="s">
        <v>170</v>
      </c>
      <c r="E9" s="106" t="s">
        <v>170</v>
      </c>
      <c r="F9" s="106">
        <f t="shared" si="0"/>
        <v>41</v>
      </c>
      <c r="G9" s="104" t="s">
        <v>199</v>
      </c>
    </row>
    <row r="10" spans="1:8" ht="30.75" customHeight="1">
      <c r="A10" s="105" t="s">
        <v>51</v>
      </c>
      <c r="B10" s="35" t="s">
        <v>170</v>
      </c>
      <c r="C10" s="35">
        <v>19</v>
      </c>
      <c r="D10" s="35" t="s">
        <v>170</v>
      </c>
      <c r="E10" s="36" t="s">
        <v>170</v>
      </c>
      <c r="F10" s="36">
        <f t="shared" si="0"/>
        <v>19</v>
      </c>
      <c r="G10" s="64" t="s">
        <v>52</v>
      </c>
    </row>
    <row r="11" spans="1:8" ht="30.75" customHeight="1">
      <c r="A11" s="106" t="s">
        <v>237</v>
      </c>
      <c r="B11" s="106" t="s">
        <v>170</v>
      </c>
      <c r="C11" s="106">
        <v>27</v>
      </c>
      <c r="D11" s="106" t="s">
        <v>170</v>
      </c>
      <c r="E11" s="106" t="s">
        <v>170</v>
      </c>
      <c r="F11" s="106">
        <f t="shared" si="0"/>
        <v>27</v>
      </c>
      <c r="G11" s="104" t="s">
        <v>246</v>
      </c>
    </row>
    <row r="12" spans="1:8" ht="30.75" customHeight="1">
      <c r="A12" s="105" t="s">
        <v>58</v>
      </c>
      <c r="B12" s="35">
        <v>1</v>
      </c>
      <c r="C12" s="35">
        <v>42</v>
      </c>
      <c r="D12" s="35" t="s">
        <v>170</v>
      </c>
      <c r="E12" s="36" t="s">
        <v>170</v>
      </c>
      <c r="F12" s="36">
        <f t="shared" si="0"/>
        <v>43</v>
      </c>
      <c r="G12" s="64" t="s">
        <v>157</v>
      </c>
    </row>
    <row r="13" spans="1:8" ht="30.75" customHeight="1">
      <c r="A13" s="106" t="s">
        <v>202</v>
      </c>
      <c r="B13" s="106">
        <v>6</v>
      </c>
      <c r="C13" s="106">
        <v>3</v>
      </c>
      <c r="D13" s="106" t="s">
        <v>170</v>
      </c>
      <c r="E13" s="106" t="s">
        <v>170</v>
      </c>
      <c r="F13" s="106">
        <f t="shared" si="0"/>
        <v>9</v>
      </c>
      <c r="G13" s="104" t="s">
        <v>205</v>
      </c>
    </row>
    <row r="14" spans="1:8" ht="30.75" customHeight="1">
      <c r="A14" s="105" t="s">
        <v>197</v>
      </c>
      <c r="B14" s="35" t="s">
        <v>170</v>
      </c>
      <c r="C14" s="35">
        <v>3</v>
      </c>
      <c r="D14" s="35" t="s">
        <v>170</v>
      </c>
      <c r="E14" s="36" t="s">
        <v>170</v>
      </c>
      <c r="F14" s="36">
        <f t="shared" si="0"/>
        <v>3</v>
      </c>
      <c r="G14" s="64" t="s">
        <v>198</v>
      </c>
    </row>
    <row r="15" spans="1:8" ht="30.75" customHeight="1">
      <c r="A15" s="106" t="s">
        <v>238</v>
      </c>
      <c r="B15" s="106" t="s">
        <v>170</v>
      </c>
      <c r="C15" s="106">
        <v>1</v>
      </c>
      <c r="D15" s="106" t="s">
        <v>170</v>
      </c>
      <c r="E15" s="106" t="s">
        <v>170</v>
      </c>
      <c r="F15" s="106">
        <f t="shared" si="0"/>
        <v>1</v>
      </c>
      <c r="G15" s="104" t="s">
        <v>207</v>
      </c>
    </row>
    <row r="16" spans="1:8" ht="30.75" customHeight="1">
      <c r="A16" s="105" t="s">
        <v>239</v>
      </c>
      <c r="B16" s="35" t="s">
        <v>170</v>
      </c>
      <c r="C16" s="35">
        <v>2</v>
      </c>
      <c r="D16" s="35" t="s">
        <v>170</v>
      </c>
      <c r="E16" s="36" t="s">
        <v>170</v>
      </c>
      <c r="F16" s="36">
        <f t="shared" si="0"/>
        <v>2</v>
      </c>
      <c r="G16" s="187" t="s">
        <v>264</v>
      </c>
      <c r="H16" s="14"/>
    </row>
    <row r="17" spans="1:8" ht="30.75" customHeight="1">
      <c r="A17" s="106" t="s">
        <v>240</v>
      </c>
      <c r="B17" s="106" t="s">
        <v>170</v>
      </c>
      <c r="C17" s="106">
        <v>1</v>
      </c>
      <c r="D17" s="106" t="s">
        <v>170</v>
      </c>
      <c r="E17" s="106" t="s">
        <v>170</v>
      </c>
      <c r="F17" s="106">
        <f t="shared" si="0"/>
        <v>1</v>
      </c>
      <c r="G17" s="186" t="s">
        <v>265</v>
      </c>
    </row>
    <row r="18" spans="1:8" ht="30.75" customHeight="1">
      <c r="A18" s="105" t="s">
        <v>241</v>
      </c>
      <c r="B18" s="35">
        <v>2</v>
      </c>
      <c r="C18" s="35">
        <v>9</v>
      </c>
      <c r="D18" s="35" t="s">
        <v>170</v>
      </c>
      <c r="E18" s="36" t="s">
        <v>170</v>
      </c>
      <c r="F18" s="36">
        <f t="shared" si="0"/>
        <v>11</v>
      </c>
      <c r="G18" s="64" t="s">
        <v>208</v>
      </c>
    </row>
    <row r="19" spans="1:8" ht="30.75" customHeight="1">
      <c r="A19" s="106" t="s">
        <v>49</v>
      </c>
      <c r="B19" s="106">
        <v>177</v>
      </c>
      <c r="C19" s="106" t="s">
        <v>170</v>
      </c>
      <c r="D19" s="106" t="s">
        <v>170</v>
      </c>
      <c r="E19" s="106" t="s">
        <v>170</v>
      </c>
      <c r="F19" s="106">
        <f t="shared" si="0"/>
        <v>177</v>
      </c>
      <c r="G19" s="104" t="s">
        <v>206</v>
      </c>
    </row>
    <row r="20" spans="1:8" ht="30.75" customHeight="1">
      <c r="A20" s="105" t="s">
        <v>242</v>
      </c>
      <c r="B20" s="35">
        <v>63</v>
      </c>
      <c r="C20" s="35" t="s">
        <v>170</v>
      </c>
      <c r="D20" s="35" t="s">
        <v>170</v>
      </c>
      <c r="E20" s="36" t="s">
        <v>170</v>
      </c>
      <c r="F20" s="36">
        <f t="shared" si="0"/>
        <v>63</v>
      </c>
      <c r="G20" s="187" t="s">
        <v>266</v>
      </c>
    </row>
    <row r="21" spans="1:8" ht="30.75" customHeight="1">
      <c r="A21" s="106" t="s">
        <v>243</v>
      </c>
      <c r="B21" s="106">
        <v>3</v>
      </c>
      <c r="C21" s="106" t="s">
        <v>170</v>
      </c>
      <c r="D21" s="106" t="s">
        <v>170</v>
      </c>
      <c r="E21" s="106" t="s">
        <v>170</v>
      </c>
      <c r="F21" s="106">
        <f t="shared" si="0"/>
        <v>3</v>
      </c>
      <c r="G21" s="104" t="s">
        <v>209</v>
      </c>
    </row>
    <row r="22" spans="1:8" ht="30.75" customHeight="1">
      <c r="A22" s="105" t="s">
        <v>244</v>
      </c>
      <c r="B22" s="35">
        <v>10</v>
      </c>
      <c r="C22" s="35" t="s">
        <v>170</v>
      </c>
      <c r="D22" s="35" t="s">
        <v>170</v>
      </c>
      <c r="E22" s="36" t="s">
        <v>170</v>
      </c>
      <c r="F22" s="36">
        <f t="shared" si="0"/>
        <v>10</v>
      </c>
      <c r="G22" s="64" t="s">
        <v>167</v>
      </c>
    </row>
    <row r="23" spans="1:8" ht="30.75" customHeight="1">
      <c r="A23" s="106" t="s">
        <v>50</v>
      </c>
      <c r="B23" s="106">
        <v>110</v>
      </c>
      <c r="C23" s="106" t="s">
        <v>170</v>
      </c>
      <c r="D23" s="106" t="s">
        <v>170</v>
      </c>
      <c r="E23" s="106" t="s">
        <v>170</v>
      </c>
      <c r="F23" s="106">
        <f t="shared" si="0"/>
        <v>110</v>
      </c>
      <c r="G23" s="104" t="s">
        <v>158</v>
      </c>
    </row>
    <row r="24" spans="1:8" ht="30.75" customHeight="1">
      <c r="A24" s="105" t="s">
        <v>53</v>
      </c>
      <c r="B24" s="35" t="s">
        <v>170</v>
      </c>
      <c r="C24" s="35" t="s">
        <v>170</v>
      </c>
      <c r="D24" s="120">
        <v>2</v>
      </c>
      <c r="E24" s="36">
        <v>46</v>
      </c>
      <c r="F24" s="36">
        <f t="shared" si="0"/>
        <v>48</v>
      </c>
      <c r="G24" s="108" t="s">
        <v>247</v>
      </c>
    </row>
    <row r="25" spans="1:8" ht="30.75" customHeight="1">
      <c r="A25" s="106" t="s">
        <v>203</v>
      </c>
      <c r="B25" s="106" t="s">
        <v>170</v>
      </c>
      <c r="C25" s="106" t="s">
        <v>170</v>
      </c>
      <c r="D25" s="106">
        <v>38</v>
      </c>
      <c r="E25" s="106" t="s">
        <v>170</v>
      </c>
      <c r="F25" s="106">
        <f t="shared" si="0"/>
        <v>38</v>
      </c>
      <c r="G25" s="104" t="s">
        <v>210</v>
      </c>
    </row>
    <row r="26" spans="1:8" ht="30.75" customHeight="1">
      <c r="A26" s="105" t="s">
        <v>176</v>
      </c>
      <c r="B26" s="35" t="s">
        <v>170</v>
      </c>
      <c r="C26" s="35" t="s">
        <v>170</v>
      </c>
      <c r="D26" s="120">
        <v>16</v>
      </c>
      <c r="E26" s="36" t="s">
        <v>170</v>
      </c>
      <c r="F26" s="36">
        <f t="shared" si="0"/>
        <v>16</v>
      </c>
      <c r="G26" s="64" t="s">
        <v>248</v>
      </c>
    </row>
    <row r="27" spans="1:8" ht="30.75" customHeight="1">
      <c r="A27" s="106" t="s">
        <v>54</v>
      </c>
      <c r="B27" s="106" t="s">
        <v>170</v>
      </c>
      <c r="C27" s="106" t="s">
        <v>170</v>
      </c>
      <c r="D27" s="106" t="s">
        <v>170</v>
      </c>
      <c r="E27" s="106">
        <v>201</v>
      </c>
      <c r="F27" s="106">
        <f t="shared" si="0"/>
        <v>201</v>
      </c>
      <c r="G27" s="104" t="s">
        <v>55</v>
      </c>
    </row>
    <row r="28" spans="1:8" ht="30.75" customHeight="1" thickBot="1">
      <c r="A28" s="105" t="s">
        <v>245</v>
      </c>
      <c r="B28" s="35" t="s">
        <v>170</v>
      </c>
      <c r="C28" s="35" t="s">
        <v>170</v>
      </c>
      <c r="D28" s="120" t="s">
        <v>170</v>
      </c>
      <c r="E28" s="36">
        <v>1</v>
      </c>
      <c r="F28" s="36">
        <f t="shared" si="0"/>
        <v>1</v>
      </c>
      <c r="G28" s="188" t="s">
        <v>263</v>
      </c>
    </row>
    <row r="29" spans="1:8" ht="30.75" customHeight="1" thickBot="1">
      <c r="A29" s="116" t="s">
        <v>40</v>
      </c>
      <c r="B29" s="117">
        <f>SUM(B6:B28)</f>
        <v>1203</v>
      </c>
      <c r="C29" s="117">
        <f>SUM(C6:C28)</f>
        <v>291</v>
      </c>
      <c r="D29" s="117">
        <f>SUM(D6:D28)</f>
        <v>56</v>
      </c>
      <c r="E29" s="118">
        <f>SUM(E6:E28)</f>
        <v>290</v>
      </c>
      <c r="F29" s="117">
        <f>SUM(F6:F28)</f>
        <v>1840</v>
      </c>
      <c r="G29" s="119" t="s">
        <v>45</v>
      </c>
    </row>
    <row r="30" spans="1:8" ht="21" customHeight="1">
      <c r="A30" s="299" t="s">
        <v>63</v>
      </c>
      <c r="B30" s="299"/>
      <c r="C30" s="299"/>
      <c r="D30" s="297" t="s">
        <v>155</v>
      </c>
      <c r="E30" s="297"/>
      <c r="F30" s="297"/>
      <c r="G30" s="297"/>
    </row>
    <row r="31" spans="1:8" ht="23.1" customHeight="1">
      <c r="A31" s="296" t="s">
        <v>163</v>
      </c>
      <c r="B31" s="296"/>
      <c r="C31" s="296"/>
      <c r="D31" s="297" t="s">
        <v>164</v>
      </c>
      <c r="E31" s="297"/>
      <c r="F31" s="297"/>
      <c r="G31" s="297"/>
    </row>
    <row r="32" spans="1:8" ht="21.75" customHeight="1">
      <c r="H32" s="15"/>
    </row>
    <row r="33" spans="6:8" ht="18" customHeight="1">
      <c r="H33" s="15"/>
    </row>
    <row r="34" spans="6:8" ht="15.75">
      <c r="H34" s="15"/>
    </row>
    <row r="42" spans="6:8">
      <c r="F42" s="12"/>
    </row>
    <row r="43" spans="6:8">
      <c r="F43" s="12"/>
    </row>
    <row r="44" spans="6:8">
      <c r="F44" s="12"/>
    </row>
    <row r="45" spans="6:8">
      <c r="F45" s="12"/>
    </row>
    <row r="46" spans="6:8">
      <c r="F46" s="12"/>
    </row>
    <row r="47" spans="6:8">
      <c r="F47" s="12"/>
    </row>
    <row r="48" spans="6:8">
      <c r="F48" s="12"/>
    </row>
    <row r="49" spans="6:6">
      <c r="F49" s="12"/>
    </row>
    <row r="50" spans="6:6">
      <c r="F50" s="12"/>
    </row>
    <row r="51" spans="6:6">
      <c r="F51" s="12"/>
    </row>
    <row r="52" spans="6:6">
      <c r="F52" s="12"/>
    </row>
    <row r="53" spans="6:6">
      <c r="F53" s="12"/>
    </row>
    <row r="54" spans="6:6">
      <c r="F54" s="12"/>
    </row>
    <row r="55" spans="6:6">
      <c r="F55" s="12"/>
    </row>
    <row r="56" spans="6:6">
      <c r="F56" s="12"/>
    </row>
    <row r="57" spans="6:6">
      <c r="F57" s="12"/>
    </row>
    <row r="58" spans="6:6">
      <c r="F58" s="12"/>
    </row>
    <row r="59" spans="6:6">
      <c r="F59" s="12"/>
    </row>
    <row r="60" spans="6:6">
      <c r="F60" s="12"/>
    </row>
    <row r="61" spans="6:6">
      <c r="F61" s="12"/>
    </row>
    <row r="62" spans="6:6">
      <c r="F62" s="12"/>
    </row>
    <row r="63" spans="6:6">
      <c r="F63" s="12"/>
    </row>
    <row r="64" spans="6:6">
      <c r="F64" s="12"/>
    </row>
    <row r="65" spans="6:6">
      <c r="F65" s="12"/>
    </row>
    <row r="66" spans="6:6">
      <c r="F66" s="12"/>
    </row>
    <row r="67" spans="6:6">
      <c r="F67" s="12"/>
    </row>
    <row r="68" spans="6:6">
      <c r="F68" s="12"/>
    </row>
    <row r="69" spans="6:6">
      <c r="F69" s="12"/>
    </row>
    <row r="70" spans="6:6">
      <c r="F70" s="12"/>
    </row>
    <row r="71" spans="6:6">
      <c r="F71" s="12"/>
    </row>
  </sheetData>
  <mergeCells count="6">
    <mergeCell ref="A31:C31"/>
    <mergeCell ref="D31:G31"/>
    <mergeCell ref="A1:G1"/>
    <mergeCell ref="A2:G2"/>
    <mergeCell ref="A30:C30"/>
    <mergeCell ref="D30:G30"/>
  </mergeCells>
  <printOptions horizontalCentered="1"/>
  <pageMargins left="0.23622047244094499" right="0.23622047244094499" top="0.74803149606299202" bottom="0.74803149606299202" header="0.31496062992126" footer="0.31496062992126"/>
  <pageSetup paperSize="9" scale="73" orientation="portrait" r:id="rId1"/>
  <headerFooter>
    <oddFooter>&amp;C&amp;"Arial,Regular"&amp;14 &amp;"-,Regular"&amp;11 &amp;"Arial,Regular"&amp;14 &amp;"Arial,Bold"11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BA21"/>
  <sheetViews>
    <sheetView rightToLeft="1" view="pageBreakPreview" zoomScale="70" zoomScaleNormal="70" zoomScaleSheetLayoutView="70" workbookViewId="0">
      <selection activeCell="I27" sqref="I27"/>
    </sheetView>
  </sheetViews>
  <sheetFormatPr defaultColWidth="8.7109375" defaultRowHeight="15"/>
  <cols>
    <col min="1" max="1" width="15.5703125" style="1" customWidth="1"/>
    <col min="2" max="2" width="12.7109375" style="1" customWidth="1"/>
    <col min="3" max="3" width="21" style="1" customWidth="1"/>
    <col min="4" max="4" width="9.28515625" style="1" customWidth="1"/>
    <col min="5" max="5" width="22.28515625" style="1" customWidth="1"/>
    <col min="6" max="6" width="14.140625" style="1" customWidth="1"/>
    <col min="7" max="7" width="20.85546875" style="1" customWidth="1"/>
    <col min="8" max="8" width="12.85546875" style="1" customWidth="1"/>
    <col min="9" max="9" width="20.7109375" style="1" customWidth="1"/>
    <col min="10" max="10" width="11.140625" style="1" customWidth="1"/>
    <col min="11" max="11" width="21.28515625" style="1" customWidth="1"/>
    <col min="12" max="12" width="15" style="1" customWidth="1"/>
    <col min="13" max="13" width="14.28515625" style="1" customWidth="1"/>
    <col min="14" max="16384" width="8.7109375" style="1"/>
  </cols>
  <sheetData>
    <row r="1" spans="1:53" ht="25.5" customHeight="1">
      <c r="A1" s="248" t="s">
        <v>287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</row>
    <row r="2" spans="1:53" s="16" customFormat="1" ht="46.5" customHeight="1">
      <c r="A2" s="249" t="s">
        <v>288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53" ht="20.25" customHeight="1" thickBot="1">
      <c r="A3" s="39" t="s">
        <v>64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38" t="s">
        <v>65</v>
      </c>
    </row>
    <row r="4" spans="1:53" s="17" customFormat="1" ht="28.5" customHeight="1" thickBot="1">
      <c r="A4" s="250" t="s">
        <v>72</v>
      </c>
      <c r="B4" s="253" t="s">
        <v>222</v>
      </c>
      <c r="C4" s="253"/>
      <c r="D4" s="253" t="s">
        <v>223</v>
      </c>
      <c r="E4" s="253"/>
      <c r="F4" s="253" t="s">
        <v>73</v>
      </c>
      <c r="G4" s="253"/>
      <c r="H4" s="253" t="s">
        <v>74</v>
      </c>
      <c r="I4" s="253"/>
      <c r="J4" s="253" t="s">
        <v>40</v>
      </c>
      <c r="K4" s="253"/>
      <c r="L4" s="254" t="s">
        <v>75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3" s="17" customFormat="1" ht="42" customHeight="1" thickBot="1">
      <c r="A5" s="251"/>
      <c r="B5" s="257" t="s">
        <v>213</v>
      </c>
      <c r="C5" s="257"/>
      <c r="D5" s="245" t="s">
        <v>214</v>
      </c>
      <c r="E5" s="245"/>
      <c r="F5" s="246" t="s">
        <v>76</v>
      </c>
      <c r="G5" s="246"/>
      <c r="H5" s="246" t="s">
        <v>77</v>
      </c>
      <c r="I5" s="246"/>
      <c r="J5" s="246" t="s">
        <v>45</v>
      </c>
      <c r="K5" s="246"/>
      <c r="L5" s="25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3" s="17" customFormat="1" ht="52.5" customHeight="1" thickBot="1">
      <c r="A6" s="251"/>
      <c r="B6" s="222" t="s">
        <v>78</v>
      </c>
      <c r="C6" s="222" t="s">
        <v>185</v>
      </c>
      <c r="D6" s="223" t="s">
        <v>78</v>
      </c>
      <c r="E6" s="223" t="s">
        <v>185</v>
      </c>
      <c r="F6" s="222" t="s">
        <v>78</v>
      </c>
      <c r="G6" s="222" t="s">
        <v>185</v>
      </c>
      <c r="H6" s="222" t="s">
        <v>78</v>
      </c>
      <c r="I6" s="222" t="s">
        <v>185</v>
      </c>
      <c r="J6" s="222" t="s">
        <v>78</v>
      </c>
      <c r="K6" s="222" t="s">
        <v>186</v>
      </c>
      <c r="L6" s="25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ht="39.75" customHeight="1" thickBot="1">
      <c r="A7" s="252"/>
      <c r="B7" s="224" t="s">
        <v>79</v>
      </c>
      <c r="C7" s="224" t="s">
        <v>187</v>
      </c>
      <c r="D7" s="224" t="s">
        <v>79</v>
      </c>
      <c r="E7" s="224" t="s">
        <v>187</v>
      </c>
      <c r="F7" s="224" t="s">
        <v>79</v>
      </c>
      <c r="G7" s="224" t="s">
        <v>187</v>
      </c>
      <c r="H7" s="224" t="s">
        <v>79</v>
      </c>
      <c r="I7" s="224" t="s">
        <v>188</v>
      </c>
      <c r="J7" s="225" t="s">
        <v>79</v>
      </c>
      <c r="K7" s="225" t="s">
        <v>187</v>
      </c>
      <c r="L7" s="256"/>
    </row>
    <row r="8" spans="1:53" ht="28.5" customHeight="1">
      <c r="A8" s="125" t="s">
        <v>80</v>
      </c>
      <c r="B8" s="207">
        <v>105</v>
      </c>
      <c r="C8" s="207">
        <v>1151827</v>
      </c>
      <c r="D8" s="207">
        <v>24</v>
      </c>
      <c r="E8" s="207">
        <v>692869</v>
      </c>
      <c r="F8" s="208">
        <v>4</v>
      </c>
      <c r="G8" s="209">
        <v>171378</v>
      </c>
      <c r="H8" s="210">
        <v>26</v>
      </c>
      <c r="I8" s="209">
        <v>46420</v>
      </c>
      <c r="J8" s="207">
        <f>B8+D8+F8+H8</f>
        <v>159</v>
      </c>
      <c r="K8" s="207">
        <f>C8+E8+G8+I8</f>
        <v>2062494</v>
      </c>
      <c r="L8" s="126" t="s">
        <v>81</v>
      </c>
      <c r="M8" s="47"/>
    </row>
    <row r="9" spans="1:53" ht="28.5" customHeight="1">
      <c r="A9" s="127" t="s">
        <v>82</v>
      </c>
      <c r="B9" s="211">
        <v>94</v>
      </c>
      <c r="C9" s="211">
        <v>1113718</v>
      </c>
      <c r="D9" s="211">
        <v>17</v>
      </c>
      <c r="E9" s="211">
        <v>461830</v>
      </c>
      <c r="F9" s="212">
        <v>4</v>
      </c>
      <c r="G9" s="213">
        <v>163127</v>
      </c>
      <c r="H9" s="161">
        <v>35</v>
      </c>
      <c r="I9" s="213">
        <v>77075</v>
      </c>
      <c r="J9" s="161">
        <f t="shared" ref="J9:J20" si="0">B9+D9+F9+H9</f>
        <v>150</v>
      </c>
      <c r="K9" s="213">
        <f t="shared" ref="K9:K19" si="1">C9+E9+G9+I9</f>
        <v>1815750</v>
      </c>
      <c r="L9" s="124" t="s">
        <v>83</v>
      </c>
      <c r="M9" s="48"/>
    </row>
    <row r="10" spans="1:53" ht="28.5" customHeight="1">
      <c r="A10" s="66" t="s">
        <v>84</v>
      </c>
      <c r="B10" s="214">
        <v>104</v>
      </c>
      <c r="C10" s="214">
        <v>976107</v>
      </c>
      <c r="D10" s="214">
        <v>24</v>
      </c>
      <c r="E10" s="214">
        <v>743587</v>
      </c>
      <c r="F10" s="215">
        <v>6</v>
      </c>
      <c r="G10" s="216">
        <v>234754</v>
      </c>
      <c r="H10" s="217">
        <v>22</v>
      </c>
      <c r="I10" s="216">
        <v>67231</v>
      </c>
      <c r="J10" s="214">
        <f t="shared" si="0"/>
        <v>156</v>
      </c>
      <c r="K10" s="214">
        <f t="shared" si="1"/>
        <v>2021679</v>
      </c>
      <c r="L10" s="67" t="s">
        <v>85</v>
      </c>
      <c r="M10" s="48"/>
    </row>
    <row r="11" spans="1:53" ht="28.5" customHeight="1">
      <c r="A11" s="127" t="s">
        <v>86</v>
      </c>
      <c r="B11" s="211">
        <v>106</v>
      </c>
      <c r="C11" s="211">
        <v>1150727</v>
      </c>
      <c r="D11" s="211">
        <v>19</v>
      </c>
      <c r="E11" s="211">
        <v>397236</v>
      </c>
      <c r="F11" s="212">
        <v>5</v>
      </c>
      <c r="G11" s="213">
        <v>183418</v>
      </c>
      <c r="H11" s="161">
        <v>46</v>
      </c>
      <c r="I11" s="213">
        <v>107639</v>
      </c>
      <c r="J11" s="161">
        <f t="shared" si="0"/>
        <v>176</v>
      </c>
      <c r="K11" s="213">
        <f t="shared" si="1"/>
        <v>1839020</v>
      </c>
      <c r="L11" s="124" t="s">
        <v>87</v>
      </c>
      <c r="M11" s="48"/>
      <c r="O11" s="18"/>
    </row>
    <row r="12" spans="1:53" ht="28.5" customHeight="1">
      <c r="A12" s="66" t="s">
        <v>88</v>
      </c>
      <c r="B12" s="214">
        <v>115</v>
      </c>
      <c r="C12" s="214">
        <v>1213588</v>
      </c>
      <c r="D12" s="214">
        <v>23</v>
      </c>
      <c r="E12" s="214">
        <v>711916</v>
      </c>
      <c r="F12" s="215">
        <v>3</v>
      </c>
      <c r="G12" s="216">
        <v>143380</v>
      </c>
      <c r="H12" s="217">
        <v>33</v>
      </c>
      <c r="I12" s="216">
        <v>85936</v>
      </c>
      <c r="J12" s="214">
        <f t="shared" si="0"/>
        <v>174</v>
      </c>
      <c r="K12" s="214">
        <f t="shared" si="1"/>
        <v>2154820</v>
      </c>
      <c r="L12" s="67" t="s">
        <v>89</v>
      </c>
      <c r="M12" s="48"/>
    </row>
    <row r="13" spans="1:53" ht="28.5" customHeight="1">
      <c r="A13" s="127" t="s">
        <v>90</v>
      </c>
      <c r="B13" s="211">
        <v>79</v>
      </c>
      <c r="C13" s="211">
        <v>917575</v>
      </c>
      <c r="D13" s="211">
        <v>20</v>
      </c>
      <c r="E13" s="211">
        <v>591675</v>
      </c>
      <c r="F13" s="212">
        <v>3</v>
      </c>
      <c r="G13" s="213">
        <v>121799</v>
      </c>
      <c r="H13" s="161">
        <v>23</v>
      </c>
      <c r="I13" s="213">
        <v>77670</v>
      </c>
      <c r="J13" s="161">
        <f t="shared" si="0"/>
        <v>125</v>
      </c>
      <c r="K13" s="213">
        <f t="shared" si="1"/>
        <v>1708719</v>
      </c>
      <c r="L13" s="124" t="s">
        <v>91</v>
      </c>
      <c r="M13" s="66"/>
    </row>
    <row r="14" spans="1:53" ht="28.5" customHeight="1">
      <c r="A14" s="66" t="s">
        <v>92</v>
      </c>
      <c r="B14" s="214">
        <v>102</v>
      </c>
      <c r="C14" s="214">
        <v>1074315</v>
      </c>
      <c r="D14" s="214">
        <v>21</v>
      </c>
      <c r="E14" s="214">
        <v>487034</v>
      </c>
      <c r="F14" s="215">
        <v>7</v>
      </c>
      <c r="G14" s="216">
        <v>212053</v>
      </c>
      <c r="H14" s="217">
        <v>7</v>
      </c>
      <c r="I14" s="216">
        <v>25256</v>
      </c>
      <c r="J14" s="214">
        <f t="shared" si="0"/>
        <v>137</v>
      </c>
      <c r="K14" s="214">
        <f t="shared" si="1"/>
        <v>1798658</v>
      </c>
      <c r="L14" s="67" t="s">
        <v>93</v>
      </c>
      <c r="M14" s="48"/>
    </row>
    <row r="15" spans="1:53" ht="28.5" customHeight="1">
      <c r="A15" s="127" t="s">
        <v>94</v>
      </c>
      <c r="B15" s="211">
        <v>111</v>
      </c>
      <c r="C15" s="211">
        <v>1089538</v>
      </c>
      <c r="D15" s="211">
        <v>24</v>
      </c>
      <c r="E15" s="211">
        <v>664342</v>
      </c>
      <c r="F15" s="212">
        <v>9</v>
      </c>
      <c r="G15" s="213">
        <v>281347</v>
      </c>
      <c r="H15" s="161">
        <v>17</v>
      </c>
      <c r="I15" s="213">
        <v>60356</v>
      </c>
      <c r="J15" s="161">
        <f t="shared" si="0"/>
        <v>161</v>
      </c>
      <c r="K15" s="213">
        <f t="shared" si="1"/>
        <v>2095583</v>
      </c>
      <c r="L15" s="124" t="s">
        <v>95</v>
      </c>
      <c r="M15" s="48"/>
    </row>
    <row r="16" spans="1:53" ht="28.5" customHeight="1">
      <c r="A16" s="66" t="s">
        <v>96</v>
      </c>
      <c r="B16" s="214">
        <v>101</v>
      </c>
      <c r="C16" s="214">
        <v>1040255</v>
      </c>
      <c r="D16" s="214">
        <v>25</v>
      </c>
      <c r="E16" s="214">
        <v>753989</v>
      </c>
      <c r="F16" s="215">
        <v>5</v>
      </c>
      <c r="G16" s="216">
        <v>198875</v>
      </c>
      <c r="H16" s="217">
        <v>29</v>
      </c>
      <c r="I16" s="216">
        <v>97799</v>
      </c>
      <c r="J16" s="214">
        <f t="shared" si="0"/>
        <v>160</v>
      </c>
      <c r="K16" s="214">
        <f t="shared" si="1"/>
        <v>2090918</v>
      </c>
      <c r="L16" s="67" t="s">
        <v>97</v>
      </c>
      <c r="M16" s="48"/>
    </row>
    <row r="17" spans="1:16" ht="28.5" customHeight="1">
      <c r="A17" s="127" t="s">
        <v>98</v>
      </c>
      <c r="B17" s="211">
        <v>101</v>
      </c>
      <c r="C17" s="211">
        <v>1001511</v>
      </c>
      <c r="D17" s="211">
        <v>35</v>
      </c>
      <c r="E17" s="211">
        <v>906704</v>
      </c>
      <c r="F17" s="212">
        <v>5</v>
      </c>
      <c r="G17" s="213">
        <v>186092</v>
      </c>
      <c r="H17" s="161">
        <v>24</v>
      </c>
      <c r="I17" s="213">
        <v>85573</v>
      </c>
      <c r="J17" s="161">
        <f t="shared" si="0"/>
        <v>165</v>
      </c>
      <c r="K17" s="213">
        <f t="shared" si="1"/>
        <v>2179880</v>
      </c>
      <c r="L17" s="124" t="s">
        <v>99</v>
      </c>
    </row>
    <row r="18" spans="1:16" ht="28.5" customHeight="1">
      <c r="A18" s="66" t="s">
        <v>100</v>
      </c>
      <c r="B18" s="214">
        <v>87</v>
      </c>
      <c r="C18" s="214">
        <v>841778</v>
      </c>
      <c r="D18" s="214">
        <v>31</v>
      </c>
      <c r="E18" s="214">
        <v>850741</v>
      </c>
      <c r="F18" s="215">
        <v>2</v>
      </c>
      <c r="G18" s="216">
        <v>89351</v>
      </c>
      <c r="H18" s="217">
        <v>11</v>
      </c>
      <c r="I18" s="216">
        <v>39915</v>
      </c>
      <c r="J18" s="214">
        <f t="shared" si="0"/>
        <v>131</v>
      </c>
      <c r="K18" s="214">
        <f t="shared" si="1"/>
        <v>1821785</v>
      </c>
      <c r="L18" s="67" t="s">
        <v>101</v>
      </c>
      <c r="O18" s="130"/>
      <c r="P18" s="107"/>
    </row>
    <row r="19" spans="1:16" ht="28.5" customHeight="1" thickBot="1">
      <c r="A19" s="128" t="s">
        <v>102</v>
      </c>
      <c r="B19" s="218">
        <v>98</v>
      </c>
      <c r="C19" s="218">
        <v>975569</v>
      </c>
      <c r="D19" s="218">
        <v>28</v>
      </c>
      <c r="E19" s="218">
        <v>722208</v>
      </c>
      <c r="F19" s="219">
        <v>3</v>
      </c>
      <c r="G19" s="220">
        <v>115301</v>
      </c>
      <c r="H19" s="221">
        <v>17</v>
      </c>
      <c r="I19" s="220">
        <v>55212</v>
      </c>
      <c r="J19" s="221">
        <f t="shared" si="0"/>
        <v>146</v>
      </c>
      <c r="K19" s="220">
        <f t="shared" si="1"/>
        <v>1868290</v>
      </c>
      <c r="L19" s="129" t="s">
        <v>103</v>
      </c>
    </row>
    <row r="20" spans="1:16" ht="28.5" customHeight="1" thickBot="1">
      <c r="A20" s="121" t="s">
        <v>40</v>
      </c>
      <c r="B20" s="204">
        <f t="shared" ref="B20:I20" si="2">SUM(B8:B19)</f>
        <v>1203</v>
      </c>
      <c r="C20" s="204">
        <f t="shared" si="2"/>
        <v>12546508</v>
      </c>
      <c r="D20" s="205">
        <f t="shared" si="2"/>
        <v>291</v>
      </c>
      <c r="E20" s="205">
        <f t="shared" si="2"/>
        <v>7984131</v>
      </c>
      <c r="F20" s="204">
        <f t="shared" si="2"/>
        <v>56</v>
      </c>
      <c r="G20" s="204">
        <f t="shared" si="2"/>
        <v>2100875</v>
      </c>
      <c r="H20" s="204">
        <f t="shared" si="2"/>
        <v>290</v>
      </c>
      <c r="I20" s="204">
        <f t="shared" si="2"/>
        <v>826082</v>
      </c>
      <c r="J20" s="206">
        <f t="shared" si="0"/>
        <v>1840</v>
      </c>
      <c r="K20" s="206">
        <f>SUM(K8:K19)</f>
        <v>23457596</v>
      </c>
      <c r="L20" s="123" t="s">
        <v>45</v>
      </c>
    </row>
    <row r="21" spans="1:16" ht="24" customHeight="1">
      <c r="A21" s="244" t="s">
        <v>171</v>
      </c>
      <c r="B21" s="244"/>
      <c r="C21" s="244"/>
      <c r="D21" s="244"/>
      <c r="E21" s="41"/>
      <c r="F21" s="41"/>
      <c r="G21" s="247" t="s">
        <v>164</v>
      </c>
      <c r="H21" s="247"/>
      <c r="I21" s="247"/>
      <c r="J21" s="247"/>
      <c r="K21" s="247"/>
      <c r="L21" s="247"/>
    </row>
  </sheetData>
  <mergeCells count="16">
    <mergeCell ref="A1:L1"/>
    <mergeCell ref="A2:L2"/>
    <mergeCell ref="A4:A7"/>
    <mergeCell ref="B4:C4"/>
    <mergeCell ref="D4:E4"/>
    <mergeCell ref="F4:G4"/>
    <mergeCell ref="H4:I4"/>
    <mergeCell ref="J4:K4"/>
    <mergeCell ref="L4:L7"/>
    <mergeCell ref="B5:C5"/>
    <mergeCell ref="A21:D21"/>
    <mergeCell ref="D5:E5"/>
    <mergeCell ref="F5:G5"/>
    <mergeCell ref="H5:I5"/>
    <mergeCell ref="J5:K5"/>
    <mergeCell ref="G21:L21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71" orientation="landscape" r:id="rId1"/>
  <headerFooter>
    <oddFooter>&amp;C&amp;"Arial,Bold"&amp;14 12</oddFooter>
  </headerFooter>
  <ignoredErrors>
    <ignoredError sqref="J2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T48"/>
  <sheetViews>
    <sheetView rightToLeft="1" view="pageBreakPreview" topLeftCell="A25" zoomScale="70" zoomScaleNormal="70" zoomScaleSheetLayoutView="70" workbookViewId="0">
      <selection activeCell="B33" sqref="B33"/>
    </sheetView>
  </sheetViews>
  <sheetFormatPr defaultColWidth="9.140625" defaultRowHeight="14.25"/>
  <cols>
    <col min="1" max="1" width="17.5703125" style="2" customWidth="1"/>
    <col min="2" max="2" width="30.28515625" style="2" customWidth="1"/>
    <col min="3" max="3" width="32.140625" style="2" customWidth="1"/>
    <col min="4" max="4" width="23.5703125" style="2" customWidth="1"/>
    <col min="5" max="5" width="21.7109375" style="2" customWidth="1"/>
    <col min="6" max="6" width="22.140625" style="2" customWidth="1"/>
    <col min="7" max="7" width="26.7109375" style="2" customWidth="1"/>
    <col min="8" max="16384" width="9.140625" style="2"/>
  </cols>
  <sheetData>
    <row r="1" spans="1:20" ht="23.25" customHeight="1">
      <c r="A1" s="300" t="s">
        <v>224</v>
      </c>
      <c r="B1" s="300"/>
      <c r="C1" s="300"/>
      <c r="D1" s="300"/>
      <c r="E1" s="300"/>
      <c r="F1" s="300"/>
      <c r="G1" s="300"/>
    </row>
    <row r="2" spans="1:20" ht="42.75" customHeight="1">
      <c r="A2" s="300" t="s">
        <v>225</v>
      </c>
      <c r="B2" s="300"/>
      <c r="C2" s="300"/>
      <c r="D2" s="300"/>
      <c r="E2" s="300"/>
      <c r="F2" s="300"/>
      <c r="G2" s="300"/>
    </row>
    <row r="3" spans="1:20" ht="33.75" customHeight="1" thickBot="1">
      <c r="A3" s="190" t="s">
        <v>177</v>
      </c>
      <c r="B3" s="189"/>
      <c r="C3" s="189"/>
      <c r="D3" s="189"/>
      <c r="E3" s="189"/>
      <c r="F3" s="189"/>
      <c r="G3" s="191" t="s">
        <v>70</v>
      </c>
    </row>
    <row r="4" spans="1:20" ht="41.25" customHeight="1">
      <c r="A4" s="226" t="s">
        <v>249</v>
      </c>
      <c r="B4" s="86" t="s">
        <v>211</v>
      </c>
      <c r="C4" s="87" t="s">
        <v>212</v>
      </c>
      <c r="D4" s="227" t="s">
        <v>38</v>
      </c>
      <c r="E4" s="227" t="s">
        <v>39</v>
      </c>
      <c r="F4" s="227" t="s">
        <v>40</v>
      </c>
      <c r="G4" s="228" t="s">
        <v>67</v>
      </c>
    </row>
    <row r="5" spans="1:20" ht="39.75" customHeight="1" thickBot="1">
      <c r="A5" s="229" t="s">
        <v>68</v>
      </c>
      <c r="B5" s="91" t="s">
        <v>213</v>
      </c>
      <c r="C5" s="91" t="s">
        <v>214</v>
      </c>
      <c r="D5" s="230" t="s">
        <v>43</v>
      </c>
      <c r="E5" s="230" t="s">
        <v>44</v>
      </c>
      <c r="F5" s="230" t="s">
        <v>45</v>
      </c>
      <c r="G5" s="231" t="s">
        <v>69</v>
      </c>
    </row>
    <row r="6" spans="1:20" ht="33.75" customHeight="1">
      <c r="A6" s="132" t="s">
        <v>47</v>
      </c>
      <c r="B6" s="29">
        <v>804589</v>
      </c>
      <c r="C6" s="29">
        <v>17645</v>
      </c>
      <c r="D6" s="29"/>
      <c r="E6" s="29" t="s">
        <v>170</v>
      </c>
      <c r="F6" s="29">
        <f>SUM(B6:E6)</f>
        <v>822234</v>
      </c>
      <c r="G6" s="232" t="s">
        <v>268</v>
      </c>
    </row>
    <row r="7" spans="1:20" ht="33.75" customHeight="1">
      <c r="A7" s="133" t="s">
        <v>250</v>
      </c>
      <c r="B7" s="107" t="s">
        <v>170</v>
      </c>
      <c r="C7" s="107">
        <v>2582019</v>
      </c>
      <c r="D7" s="107">
        <v>10342668</v>
      </c>
      <c r="E7" s="135" t="s">
        <v>170</v>
      </c>
      <c r="F7" s="135">
        <f t="shared" ref="F7:F13" si="0">SUM(B7:E7)</f>
        <v>12924687</v>
      </c>
      <c r="G7" s="234" t="s">
        <v>269</v>
      </c>
    </row>
    <row r="8" spans="1:20" ht="33.75" customHeight="1">
      <c r="A8" s="132" t="s">
        <v>251</v>
      </c>
      <c r="B8" s="29" t="s">
        <v>170</v>
      </c>
      <c r="C8" s="29">
        <v>374003</v>
      </c>
      <c r="D8" s="29">
        <v>2521874</v>
      </c>
      <c r="E8" s="29" t="s">
        <v>170</v>
      </c>
      <c r="F8" s="29">
        <f t="shared" si="0"/>
        <v>2895877</v>
      </c>
      <c r="G8" s="188" t="s">
        <v>270</v>
      </c>
    </row>
    <row r="9" spans="1:20" ht="33.75" customHeight="1">
      <c r="A9" s="133" t="s">
        <v>200</v>
      </c>
      <c r="B9" s="107" t="s">
        <v>170</v>
      </c>
      <c r="C9" s="107">
        <v>255000</v>
      </c>
      <c r="D9" s="107" t="s">
        <v>170</v>
      </c>
      <c r="E9" s="135" t="s">
        <v>170</v>
      </c>
      <c r="F9" s="135">
        <f t="shared" si="0"/>
        <v>255000</v>
      </c>
      <c r="G9" s="235" t="s">
        <v>267</v>
      </c>
    </row>
    <row r="10" spans="1:20" ht="33.75" customHeight="1">
      <c r="A10" s="132" t="s">
        <v>252</v>
      </c>
      <c r="B10" s="29" t="s">
        <v>170</v>
      </c>
      <c r="C10" s="29">
        <v>9256</v>
      </c>
      <c r="D10" s="29" t="s">
        <v>170</v>
      </c>
      <c r="E10" s="29" t="s">
        <v>170</v>
      </c>
      <c r="F10" s="29">
        <f t="shared" si="0"/>
        <v>9256</v>
      </c>
      <c r="G10" s="188" t="s">
        <v>271</v>
      </c>
    </row>
    <row r="11" spans="1:20" ht="33.75" customHeight="1">
      <c r="A11" s="133" t="s">
        <v>253</v>
      </c>
      <c r="B11" s="107" t="s">
        <v>170</v>
      </c>
      <c r="C11" s="107">
        <v>5400</v>
      </c>
      <c r="D11" s="107" t="s">
        <v>170</v>
      </c>
      <c r="E11" s="135" t="s">
        <v>170</v>
      </c>
      <c r="F11" s="135">
        <f t="shared" si="0"/>
        <v>5400</v>
      </c>
      <c r="G11" s="235" t="s">
        <v>272</v>
      </c>
    </row>
    <row r="12" spans="1:20" ht="33.75" customHeight="1">
      <c r="A12" s="132" t="s">
        <v>254</v>
      </c>
      <c r="B12" s="29" t="s">
        <v>170</v>
      </c>
      <c r="C12" s="29">
        <v>9348</v>
      </c>
      <c r="D12" s="29" t="s">
        <v>170</v>
      </c>
      <c r="E12" s="29" t="s">
        <v>170</v>
      </c>
      <c r="F12" s="29">
        <f t="shared" si="0"/>
        <v>9348</v>
      </c>
      <c r="G12" s="188" t="s">
        <v>273</v>
      </c>
    </row>
    <row r="13" spans="1:20" ht="33.75" customHeight="1">
      <c r="A13" s="133" t="s">
        <v>255</v>
      </c>
      <c r="B13" s="107" t="s">
        <v>170</v>
      </c>
      <c r="C13" s="107">
        <v>13492</v>
      </c>
      <c r="D13" s="107">
        <v>22096</v>
      </c>
      <c r="E13" s="135" t="s">
        <v>170</v>
      </c>
      <c r="F13" s="135">
        <f t="shared" si="0"/>
        <v>35588</v>
      </c>
      <c r="G13" s="235" t="s">
        <v>274</v>
      </c>
    </row>
    <row r="14" spans="1:20" ht="33.75" customHeight="1">
      <c r="A14" s="132" t="s">
        <v>256</v>
      </c>
      <c r="B14" s="29" t="s">
        <v>170</v>
      </c>
      <c r="C14" s="29" t="s">
        <v>170</v>
      </c>
      <c r="D14" s="29">
        <v>1126037</v>
      </c>
      <c r="E14" s="29" t="s">
        <v>170</v>
      </c>
      <c r="F14" s="29">
        <f>SUM(B14:E14)</f>
        <v>1126037</v>
      </c>
      <c r="G14" s="188" t="s">
        <v>275</v>
      </c>
      <c r="J14" s="133"/>
      <c r="K14" s="134"/>
      <c r="L14" s="134"/>
      <c r="M14" s="134"/>
      <c r="N14" s="135"/>
      <c r="O14" s="135"/>
      <c r="P14" s="136"/>
    </row>
    <row r="15" spans="1:20" ht="33.75" customHeight="1">
      <c r="A15" s="133" t="s">
        <v>154</v>
      </c>
      <c r="B15" s="107" t="s">
        <v>170</v>
      </c>
      <c r="C15" s="107" t="s">
        <v>170</v>
      </c>
      <c r="D15" s="107">
        <v>316751</v>
      </c>
      <c r="E15" s="135" t="s">
        <v>170</v>
      </c>
      <c r="F15" s="135">
        <f t="shared" ref="F15:F19" si="1">SUM(B15:E15)</f>
        <v>316751</v>
      </c>
      <c r="G15" s="235" t="s">
        <v>276</v>
      </c>
    </row>
    <row r="16" spans="1:20" ht="33.75" customHeight="1">
      <c r="A16" s="132" t="s">
        <v>257</v>
      </c>
      <c r="B16" s="29" t="s">
        <v>170</v>
      </c>
      <c r="C16" s="29" t="s">
        <v>170</v>
      </c>
      <c r="D16" s="29">
        <v>235403</v>
      </c>
      <c r="E16" s="29" t="s">
        <v>170</v>
      </c>
      <c r="F16" s="29">
        <f t="shared" si="1"/>
        <v>235403</v>
      </c>
      <c r="G16" s="188" t="s">
        <v>277</v>
      </c>
      <c r="N16" s="132"/>
      <c r="O16" s="29"/>
      <c r="P16" s="29"/>
      <c r="Q16" s="75"/>
      <c r="R16" s="75"/>
      <c r="S16" s="29"/>
      <c r="T16" s="28"/>
    </row>
    <row r="17" spans="1:9" ht="33.75" customHeight="1">
      <c r="A17" s="133" t="s">
        <v>258</v>
      </c>
      <c r="B17" s="107" t="s">
        <v>170</v>
      </c>
      <c r="C17" s="107" t="s">
        <v>170</v>
      </c>
      <c r="D17" s="107">
        <v>53233</v>
      </c>
      <c r="E17" s="135" t="s">
        <v>170</v>
      </c>
      <c r="F17" s="135">
        <f t="shared" si="1"/>
        <v>53233</v>
      </c>
      <c r="G17" s="235" t="s">
        <v>278</v>
      </c>
    </row>
    <row r="18" spans="1:9" ht="33.75" customHeight="1">
      <c r="A18" s="132" t="s">
        <v>259</v>
      </c>
      <c r="B18" s="29" t="s">
        <v>170</v>
      </c>
      <c r="C18" s="29" t="s">
        <v>170</v>
      </c>
      <c r="D18" s="29">
        <v>269086</v>
      </c>
      <c r="E18" s="29" t="s">
        <v>170</v>
      </c>
      <c r="F18" s="29">
        <f t="shared" si="1"/>
        <v>269086</v>
      </c>
      <c r="G18" s="188" t="s">
        <v>279</v>
      </c>
    </row>
    <row r="19" spans="1:9" ht="33.75" customHeight="1">
      <c r="A19" s="133" t="s">
        <v>260</v>
      </c>
      <c r="B19" s="107" t="s">
        <v>170</v>
      </c>
      <c r="C19" s="107">
        <v>190366</v>
      </c>
      <c r="D19" s="107">
        <v>706737</v>
      </c>
      <c r="E19" s="135" t="s">
        <v>170</v>
      </c>
      <c r="F19" s="135">
        <f t="shared" si="1"/>
        <v>897103</v>
      </c>
      <c r="G19" s="235" t="s">
        <v>280</v>
      </c>
    </row>
    <row r="20" spans="1:9" ht="33.75" customHeight="1" thickBot="1">
      <c r="A20" s="132" t="s">
        <v>261</v>
      </c>
      <c r="B20" s="29" t="s">
        <v>170</v>
      </c>
      <c r="C20" s="29" t="s">
        <v>170</v>
      </c>
      <c r="D20" s="29" t="s">
        <v>170</v>
      </c>
      <c r="E20" s="29" t="s">
        <v>262</v>
      </c>
      <c r="F20" s="29" t="s">
        <v>170</v>
      </c>
      <c r="G20" s="236" t="s">
        <v>281</v>
      </c>
    </row>
    <row r="21" spans="1:9" ht="26.25" customHeight="1" thickBot="1">
      <c r="A21" s="237" t="s">
        <v>40</v>
      </c>
      <c r="B21" s="117">
        <f>SUM(B6:B20)</f>
        <v>804589</v>
      </c>
      <c r="C21" s="117">
        <f>SUM(C6:C20)</f>
        <v>3456529</v>
      </c>
      <c r="D21" s="117">
        <f>SUM(D6:D20)</f>
        <v>15593885</v>
      </c>
      <c r="E21" s="117" t="s">
        <v>170</v>
      </c>
      <c r="F21" s="240">
        <f>SUM(F6:F20)</f>
        <v>19855003</v>
      </c>
      <c r="G21" s="239" t="s">
        <v>45</v>
      </c>
    </row>
    <row r="22" spans="1:9" ht="21" customHeight="1">
      <c r="A22" s="194" t="s">
        <v>195</v>
      </c>
      <c r="B22" s="195"/>
      <c r="C22" s="196"/>
      <c r="D22" s="42"/>
      <c r="E22" s="42"/>
      <c r="F22" s="247" t="s">
        <v>184</v>
      </c>
      <c r="G22" s="247"/>
    </row>
    <row r="23" spans="1:9" ht="21" customHeight="1">
      <c r="A23" s="194" t="s">
        <v>283</v>
      </c>
      <c r="B23" s="195"/>
      <c r="C23" s="196"/>
      <c r="D23" s="42"/>
      <c r="E23" s="42"/>
      <c r="F23" s="197"/>
      <c r="G23" s="197" t="s">
        <v>284</v>
      </c>
    </row>
    <row r="24" spans="1:9" ht="34.5" customHeight="1">
      <c r="A24" s="244" t="s">
        <v>163</v>
      </c>
      <c r="B24" s="244"/>
      <c r="C24" s="244"/>
      <c r="D24" s="281" t="s">
        <v>164</v>
      </c>
      <c r="E24" s="281"/>
      <c r="F24" s="281"/>
      <c r="G24" s="281"/>
    </row>
    <row r="25" spans="1:9" ht="24" customHeight="1">
      <c r="A25" s="192"/>
      <c r="B25" s="192"/>
      <c r="C25" s="192"/>
      <c r="D25" s="193"/>
      <c r="E25" s="193"/>
      <c r="F25" s="193"/>
      <c r="G25" s="193"/>
    </row>
    <row r="26" spans="1:9" ht="27.75" customHeight="1">
      <c r="A26" s="300" t="s">
        <v>226</v>
      </c>
      <c r="B26" s="301"/>
      <c r="C26" s="301"/>
      <c r="D26" s="301"/>
      <c r="E26" s="301"/>
      <c r="F26" s="301"/>
      <c r="G26" s="301"/>
    </row>
    <row r="27" spans="1:9" ht="39.75" customHeight="1">
      <c r="A27" s="302" t="s">
        <v>227</v>
      </c>
      <c r="B27" s="302"/>
      <c r="C27" s="302"/>
      <c r="D27" s="302"/>
      <c r="E27" s="302"/>
      <c r="F27" s="302"/>
      <c r="G27" s="302"/>
      <c r="I27" s="77"/>
    </row>
    <row r="28" spans="1:9" ht="30.75" customHeight="1" thickBot="1">
      <c r="A28" s="190" t="s">
        <v>178</v>
      </c>
      <c r="B28" s="189"/>
      <c r="C28" s="189"/>
      <c r="D28" s="189"/>
      <c r="E28" s="189"/>
      <c r="F28" s="189"/>
      <c r="G28" s="190" t="s">
        <v>71</v>
      </c>
    </row>
    <row r="29" spans="1:9" ht="30.75" customHeight="1">
      <c r="A29" s="226" t="s">
        <v>66</v>
      </c>
      <c r="B29" s="86" t="s">
        <v>211</v>
      </c>
      <c r="C29" s="87" t="s">
        <v>212</v>
      </c>
      <c r="D29" s="227" t="s">
        <v>38</v>
      </c>
      <c r="E29" s="227" t="s">
        <v>39</v>
      </c>
      <c r="F29" s="227" t="s">
        <v>40</v>
      </c>
      <c r="G29" s="228" t="s">
        <v>67</v>
      </c>
      <c r="H29" s="85"/>
    </row>
    <row r="30" spans="1:9" ht="42.75" customHeight="1" thickBot="1">
      <c r="A30" s="229" t="s">
        <v>68</v>
      </c>
      <c r="B30" s="91" t="s">
        <v>213</v>
      </c>
      <c r="C30" s="91" t="s">
        <v>214</v>
      </c>
      <c r="D30" s="230" t="s">
        <v>43</v>
      </c>
      <c r="E30" s="230" t="s">
        <v>44</v>
      </c>
      <c r="F30" s="230" t="s">
        <v>45</v>
      </c>
      <c r="G30" s="231" t="s">
        <v>69</v>
      </c>
    </row>
    <row r="31" spans="1:9" ht="31.5" customHeight="1">
      <c r="A31" s="132" t="s">
        <v>47</v>
      </c>
      <c r="B31" s="29">
        <v>780</v>
      </c>
      <c r="C31" s="29">
        <v>96</v>
      </c>
      <c r="D31" s="35" t="s">
        <v>170</v>
      </c>
      <c r="E31" s="29">
        <v>37</v>
      </c>
      <c r="F31" s="35">
        <f>SUM(B31:E31)</f>
        <v>913</v>
      </c>
      <c r="G31" s="232" t="s">
        <v>268</v>
      </c>
    </row>
    <row r="32" spans="1:9" ht="31.5" customHeight="1">
      <c r="A32" s="133" t="s">
        <v>250</v>
      </c>
      <c r="B32" s="242" t="s">
        <v>170</v>
      </c>
      <c r="C32" s="233">
        <v>99</v>
      </c>
      <c r="D32" s="233">
        <v>383</v>
      </c>
      <c r="E32" s="233" t="s">
        <v>170</v>
      </c>
      <c r="F32" s="233">
        <f t="shared" ref="F32:F46" si="2">SUM(B32:E32)</f>
        <v>482</v>
      </c>
      <c r="G32" s="234" t="s">
        <v>269</v>
      </c>
    </row>
    <row r="33" spans="1:7" ht="31.5" customHeight="1">
      <c r="A33" s="132" t="s">
        <v>251</v>
      </c>
      <c r="B33" s="243" t="s">
        <v>170</v>
      </c>
      <c r="C33" s="29">
        <v>67</v>
      </c>
      <c r="D33" s="35">
        <v>154</v>
      </c>
      <c r="E33" s="29" t="s">
        <v>170</v>
      </c>
      <c r="F33" s="35">
        <f t="shared" si="2"/>
        <v>221</v>
      </c>
      <c r="G33" s="188" t="s">
        <v>270</v>
      </c>
    </row>
    <row r="34" spans="1:7" ht="31.5" customHeight="1">
      <c r="A34" s="133" t="s">
        <v>200</v>
      </c>
      <c r="B34" s="242" t="s">
        <v>170</v>
      </c>
      <c r="C34" s="233">
        <v>16</v>
      </c>
      <c r="D34" s="233" t="s">
        <v>170</v>
      </c>
      <c r="E34" s="233" t="s">
        <v>170</v>
      </c>
      <c r="F34" s="233">
        <f t="shared" si="2"/>
        <v>16</v>
      </c>
      <c r="G34" s="235" t="s">
        <v>267</v>
      </c>
    </row>
    <row r="35" spans="1:7" ht="31.5" customHeight="1">
      <c r="A35" s="132" t="s">
        <v>252</v>
      </c>
      <c r="B35" s="243" t="s">
        <v>170</v>
      </c>
      <c r="C35" s="29">
        <v>2</v>
      </c>
      <c r="D35" s="35" t="s">
        <v>170</v>
      </c>
      <c r="E35" s="29" t="s">
        <v>170</v>
      </c>
      <c r="F35" s="35">
        <f t="shared" si="2"/>
        <v>2</v>
      </c>
      <c r="G35" s="188" t="s">
        <v>271</v>
      </c>
    </row>
    <row r="36" spans="1:7" ht="31.5" customHeight="1">
      <c r="A36" s="133" t="s">
        <v>253</v>
      </c>
      <c r="B36" s="242" t="s">
        <v>170</v>
      </c>
      <c r="C36" s="233">
        <v>1</v>
      </c>
      <c r="D36" s="233" t="s">
        <v>170</v>
      </c>
      <c r="E36" s="233" t="s">
        <v>170</v>
      </c>
      <c r="F36" s="233">
        <f t="shared" si="2"/>
        <v>1</v>
      </c>
      <c r="G36" s="235" t="s">
        <v>272</v>
      </c>
    </row>
    <row r="37" spans="1:7" ht="31.5" customHeight="1">
      <c r="A37" s="132" t="s">
        <v>254</v>
      </c>
      <c r="B37" s="243" t="s">
        <v>170</v>
      </c>
      <c r="C37" s="29">
        <v>1</v>
      </c>
      <c r="D37" s="35" t="s">
        <v>170</v>
      </c>
      <c r="E37" s="29" t="s">
        <v>170</v>
      </c>
      <c r="F37" s="35">
        <f t="shared" si="2"/>
        <v>1</v>
      </c>
      <c r="G37" s="188" t="s">
        <v>273</v>
      </c>
    </row>
    <row r="38" spans="1:7" ht="31.5" customHeight="1">
      <c r="A38" s="133" t="s">
        <v>255</v>
      </c>
      <c r="B38" s="242" t="s">
        <v>170</v>
      </c>
      <c r="C38" s="233">
        <v>6</v>
      </c>
      <c r="D38" s="233">
        <v>7</v>
      </c>
      <c r="E38" s="233" t="s">
        <v>170</v>
      </c>
      <c r="F38" s="233">
        <f t="shared" si="2"/>
        <v>13</v>
      </c>
      <c r="G38" s="235" t="s">
        <v>274</v>
      </c>
    </row>
    <row r="39" spans="1:7" ht="31.5" customHeight="1">
      <c r="A39" s="132" t="s">
        <v>256</v>
      </c>
      <c r="B39" s="243" t="s">
        <v>170</v>
      </c>
      <c r="C39" s="29" t="s">
        <v>170</v>
      </c>
      <c r="D39" s="35">
        <v>26</v>
      </c>
      <c r="E39" s="29" t="s">
        <v>170</v>
      </c>
      <c r="F39" s="35">
        <f t="shared" si="2"/>
        <v>26</v>
      </c>
      <c r="G39" s="188" t="s">
        <v>275</v>
      </c>
    </row>
    <row r="40" spans="1:7" ht="31.5" customHeight="1">
      <c r="A40" s="133" t="s">
        <v>154</v>
      </c>
      <c r="B40" s="242" t="s">
        <v>170</v>
      </c>
      <c r="C40" s="233" t="s">
        <v>170</v>
      </c>
      <c r="D40" s="233">
        <v>18</v>
      </c>
      <c r="E40" s="233" t="s">
        <v>170</v>
      </c>
      <c r="F40" s="233">
        <f t="shared" si="2"/>
        <v>18</v>
      </c>
      <c r="G40" s="235" t="s">
        <v>276</v>
      </c>
    </row>
    <row r="41" spans="1:7" ht="31.5" customHeight="1">
      <c r="A41" s="132" t="s">
        <v>257</v>
      </c>
      <c r="B41" s="243" t="s">
        <v>170</v>
      </c>
      <c r="C41" s="29" t="s">
        <v>170</v>
      </c>
      <c r="D41" s="35">
        <v>10</v>
      </c>
      <c r="E41" s="29" t="s">
        <v>170</v>
      </c>
      <c r="F41" s="35">
        <f t="shared" si="2"/>
        <v>10</v>
      </c>
      <c r="G41" s="188" t="s">
        <v>277</v>
      </c>
    </row>
    <row r="42" spans="1:7" ht="31.5" customHeight="1">
      <c r="A42" s="133" t="s">
        <v>258</v>
      </c>
      <c r="B42" s="242" t="s">
        <v>170</v>
      </c>
      <c r="C42" s="233" t="s">
        <v>170</v>
      </c>
      <c r="D42" s="233">
        <v>6</v>
      </c>
      <c r="E42" s="233" t="s">
        <v>170</v>
      </c>
      <c r="F42" s="233">
        <f t="shared" si="2"/>
        <v>6</v>
      </c>
      <c r="G42" s="235" t="s">
        <v>278</v>
      </c>
    </row>
    <row r="43" spans="1:7" ht="31.5" customHeight="1">
      <c r="A43" s="132" t="s">
        <v>259</v>
      </c>
      <c r="B43" s="243" t="s">
        <v>170</v>
      </c>
      <c r="C43" s="29" t="s">
        <v>170</v>
      </c>
      <c r="D43" s="35">
        <v>16</v>
      </c>
      <c r="E43" s="29" t="s">
        <v>170</v>
      </c>
      <c r="F43" s="35">
        <f t="shared" si="2"/>
        <v>16</v>
      </c>
      <c r="G43" s="188" t="s">
        <v>279</v>
      </c>
    </row>
    <row r="44" spans="1:7" ht="31.5" customHeight="1">
      <c r="A44" s="133" t="s">
        <v>260</v>
      </c>
      <c r="B44" s="242" t="s">
        <v>170</v>
      </c>
      <c r="C44" s="233">
        <v>5</v>
      </c>
      <c r="D44" s="233">
        <v>48</v>
      </c>
      <c r="E44" s="233" t="s">
        <v>170</v>
      </c>
      <c r="F44" s="233">
        <f t="shared" si="2"/>
        <v>53</v>
      </c>
      <c r="G44" s="235" t="s">
        <v>280</v>
      </c>
    </row>
    <row r="45" spans="1:7" ht="31.5" customHeight="1" thickBot="1">
      <c r="A45" s="132" t="s">
        <v>261</v>
      </c>
      <c r="B45" s="243" t="s">
        <v>170</v>
      </c>
      <c r="C45" s="29" t="s">
        <v>170</v>
      </c>
      <c r="D45" s="35" t="s">
        <v>170</v>
      </c>
      <c r="E45" s="29">
        <v>55</v>
      </c>
      <c r="F45" s="35">
        <f t="shared" si="2"/>
        <v>55</v>
      </c>
      <c r="G45" s="236" t="s">
        <v>281</v>
      </c>
    </row>
    <row r="46" spans="1:7" ht="31.5" customHeight="1" thickBot="1">
      <c r="A46" s="237" t="s">
        <v>40</v>
      </c>
      <c r="B46" s="238">
        <f>SUM(B31:B45)</f>
        <v>780</v>
      </c>
      <c r="C46" s="238">
        <f>SUM(C31:C45)</f>
        <v>293</v>
      </c>
      <c r="D46" s="238">
        <f>SUM(D31:D45)</f>
        <v>668</v>
      </c>
      <c r="E46" s="238">
        <f>SUM(E31:E45)</f>
        <v>92</v>
      </c>
      <c r="F46" s="238">
        <f t="shared" si="2"/>
        <v>1833</v>
      </c>
      <c r="G46" s="239" t="s">
        <v>45</v>
      </c>
    </row>
    <row r="47" spans="1:7" ht="24.75" customHeight="1">
      <c r="A47" s="303" t="s">
        <v>196</v>
      </c>
      <c r="B47" s="303"/>
      <c r="C47" s="303"/>
      <c r="D47" s="42"/>
      <c r="E47" s="304" t="s">
        <v>184</v>
      </c>
      <c r="F47" s="304"/>
      <c r="G47" s="304"/>
    </row>
    <row r="48" spans="1:7" ht="35.25" customHeight="1">
      <c r="A48" s="244" t="s">
        <v>163</v>
      </c>
      <c r="B48" s="244"/>
      <c r="C48" s="244"/>
      <c r="D48" s="281" t="s">
        <v>164</v>
      </c>
      <c r="E48" s="281"/>
      <c r="F48" s="281"/>
      <c r="G48" s="281"/>
    </row>
  </sheetData>
  <mergeCells count="11">
    <mergeCell ref="A1:G1"/>
    <mergeCell ref="A2:G2"/>
    <mergeCell ref="F22:G22"/>
    <mergeCell ref="A48:C48"/>
    <mergeCell ref="D48:G48"/>
    <mergeCell ref="A24:C24"/>
    <mergeCell ref="D24:G24"/>
    <mergeCell ref="A26:G26"/>
    <mergeCell ref="A27:G27"/>
    <mergeCell ref="A47:C47"/>
    <mergeCell ref="E47:G47"/>
  </mergeCells>
  <printOptions horizontalCentered="1"/>
  <pageMargins left="0.48622047200000001" right="0.48622047200000001" top="0.74803149606299202" bottom="0.74803149606299202" header="0.31496062992126" footer="0.31496062992126"/>
  <pageSetup paperSize="9" scale="49" orientation="portrait" r:id="rId1"/>
  <headerFooter>
    <oddFooter>&amp;C&amp;"Arial,Bold"&amp;14 13</oddFooter>
  </headerFooter>
  <rowBreaks count="2" manualBreakCount="2">
    <brk id="49" max="6" man="1"/>
    <brk id="59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K21"/>
  <sheetViews>
    <sheetView rightToLeft="1" view="pageBreakPreview" zoomScale="70" zoomScaleNormal="80" zoomScaleSheetLayoutView="70" workbookViewId="0">
      <selection activeCell="L31" sqref="L31"/>
    </sheetView>
  </sheetViews>
  <sheetFormatPr defaultColWidth="8.7109375" defaultRowHeight="15"/>
  <cols>
    <col min="1" max="1" width="14.5703125" style="1" customWidth="1"/>
    <col min="2" max="2" width="10.85546875" style="1" customWidth="1"/>
    <col min="3" max="3" width="15.7109375" style="1" customWidth="1"/>
    <col min="4" max="4" width="12.28515625" style="1" customWidth="1"/>
    <col min="5" max="5" width="15.5703125" style="1" customWidth="1"/>
    <col min="6" max="6" width="14.140625" style="1" customWidth="1"/>
    <col min="7" max="7" width="19" style="1" customWidth="1"/>
    <col min="8" max="8" width="11.42578125" style="1" customWidth="1"/>
    <col min="9" max="9" width="20" style="1" customWidth="1"/>
    <col min="10" max="10" width="12.7109375" style="1" customWidth="1"/>
    <col min="11" max="11" width="23.28515625" style="1" customWidth="1"/>
    <col min="12" max="12" width="18" style="1" customWidth="1"/>
    <col min="13" max="13" width="12.140625" style="1" customWidth="1"/>
    <col min="14" max="16384" width="8.7109375" style="1"/>
  </cols>
  <sheetData>
    <row r="1" spans="1:37" ht="25.5" customHeight="1">
      <c r="A1" s="305" t="s">
        <v>232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</row>
    <row r="2" spans="1:37" s="16" customFormat="1" ht="38.25" customHeight="1">
      <c r="A2" s="249" t="s">
        <v>289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37" ht="20.25" customHeight="1" thickBot="1">
      <c r="A3" s="39" t="s">
        <v>104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38" t="s">
        <v>105</v>
      </c>
    </row>
    <row r="4" spans="1:37" s="17" customFormat="1" ht="28.5" customHeight="1" thickBot="1">
      <c r="A4" s="253" t="s">
        <v>72</v>
      </c>
      <c r="B4" s="253" t="s">
        <v>222</v>
      </c>
      <c r="C4" s="253"/>
      <c r="D4" s="253" t="s">
        <v>223</v>
      </c>
      <c r="E4" s="253"/>
      <c r="F4" s="253" t="s">
        <v>73</v>
      </c>
      <c r="G4" s="253"/>
      <c r="H4" s="253" t="s">
        <v>74</v>
      </c>
      <c r="I4" s="253"/>
      <c r="J4" s="253" t="s">
        <v>40</v>
      </c>
      <c r="K4" s="253"/>
      <c r="L4" s="253" t="s">
        <v>75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s="17" customFormat="1" ht="37.5" customHeight="1" thickBot="1">
      <c r="A5" s="306"/>
      <c r="B5" s="257" t="s">
        <v>213</v>
      </c>
      <c r="C5" s="257"/>
      <c r="D5" s="245" t="s">
        <v>214</v>
      </c>
      <c r="E5" s="245"/>
      <c r="F5" s="246" t="s">
        <v>76</v>
      </c>
      <c r="G5" s="246"/>
      <c r="H5" s="246" t="s">
        <v>77</v>
      </c>
      <c r="I5" s="246"/>
      <c r="J5" s="246" t="s">
        <v>45</v>
      </c>
      <c r="K5" s="246"/>
      <c r="L5" s="30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s="17" customFormat="1" ht="52.5" customHeight="1" thickBot="1">
      <c r="A6" s="306"/>
      <c r="B6" s="131" t="s">
        <v>78</v>
      </c>
      <c r="C6" s="131" t="s">
        <v>290</v>
      </c>
      <c r="D6" s="131" t="s">
        <v>78</v>
      </c>
      <c r="E6" s="131" t="s">
        <v>290</v>
      </c>
      <c r="F6" s="131" t="s">
        <v>78</v>
      </c>
      <c r="G6" s="131" t="s">
        <v>290</v>
      </c>
      <c r="H6" s="131" t="s">
        <v>78</v>
      </c>
      <c r="I6" s="131" t="s">
        <v>290</v>
      </c>
      <c r="J6" s="131" t="s">
        <v>78</v>
      </c>
      <c r="K6" s="131" t="s">
        <v>290</v>
      </c>
      <c r="L6" s="30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39.75" customHeight="1" thickBot="1">
      <c r="A7" s="307"/>
      <c r="B7" s="95" t="s">
        <v>79</v>
      </c>
      <c r="C7" s="95" t="s">
        <v>291</v>
      </c>
      <c r="D7" s="95" t="s">
        <v>79</v>
      </c>
      <c r="E7" s="95" t="s">
        <v>291</v>
      </c>
      <c r="F7" s="95" t="s">
        <v>79</v>
      </c>
      <c r="G7" s="95" t="s">
        <v>291</v>
      </c>
      <c r="H7" s="95" t="s">
        <v>79</v>
      </c>
      <c r="I7" s="95" t="s">
        <v>291</v>
      </c>
      <c r="J7" s="95" t="s">
        <v>79</v>
      </c>
      <c r="K7" s="95" t="s">
        <v>291</v>
      </c>
      <c r="L7" s="307"/>
    </row>
    <row r="8" spans="1:37" ht="25.5" customHeight="1">
      <c r="A8" s="132" t="s">
        <v>80</v>
      </c>
      <c r="B8" s="198">
        <v>63</v>
      </c>
      <c r="C8" s="198">
        <v>79992</v>
      </c>
      <c r="D8" s="26">
        <v>27</v>
      </c>
      <c r="E8" s="198">
        <v>401288</v>
      </c>
      <c r="F8" s="26">
        <v>64</v>
      </c>
      <c r="G8" s="203">
        <v>1509960</v>
      </c>
      <c r="H8" s="199">
        <v>3</v>
      </c>
      <c r="I8" s="199">
        <v>0</v>
      </c>
      <c r="J8" s="199">
        <f>H8+F8+D8+B8</f>
        <v>157</v>
      </c>
      <c r="K8" s="199">
        <f>I8+G8+E8+C8</f>
        <v>1991240</v>
      </c>
      <c r="L8" s="143" t="s">
        <v>81</v>
      </c>
      <c r="M8" s="47"/>
    </row>
    <row r="9" spans="1:37" ht="25.5" customHeight="1">
      <c r="A9" s="137" t="s">
        <v>82</v>
      </c>
      <c r="B9" s="200">
        <v>61</v>
      </c>
      <c r="C9" s="202">
        <v>43025</v>
      </c>
      <c r="D9" s="200">
        <v>20</v>
      </c>
      <c r="E9" s="202">
        <v>239879</v>
      </c>
      <c r="F9" s="200">
        <v>54</v>
      </c>
      <c r="G9" s="202">
        <v>1181506</v>
      </c>
      <c r="H9" s="200">
        <v>3</v>
      </c>
      <c r="I9" s="200">
        <v>0</v>
      </c>
      <c r="J9" s="200">
        <f t="shared" ref="J9:K20" si="0">H9+F9+D9+B9</f>
        <v>138</v>
      </c>
      <c r="K9" s="202">
        <f>C9+E9+G9+I9</f>
        <v>1464410</v>
      </c>
      <c r="L9" s="124" t="s">
        <v>83</v>
      </c>
      <c r="M9" s="48"/>
    </row>
    <row r="10" spans="1:37" ht="25.5" customHeight="1">
      <c r="A10" s="132" t="s">
        <v>84</v>
      </c>
      <c r="B10" s="198">
        <v>69</v>
      </c>
      <c r="C10" s="198">
        <v>39427</v>
      </c>
      <c r="D10" s="26">
        <v>21</v>
      </c>
      <c r="E10" s="198">
        <v>218550</v>
      </c>
      <c r="F10" s="26">
        <v>68</v>
      </c>
      <c r="G10" s="203">
        <v>1597052</v>
      </c>
      <c r="H10" s="199">
        <v>2</v>
      </c>
      <c r="I10" s="199">
        <v>0</v>
      </c>
      <c r="J10" s="199">
        <f t="shared" si="0"/>
        <v>160</v>
      </c>
      <c r="K10" s="199">
        <f t="shared" si="0"/>
        <v>1855029</v>
      </c>
      <c r="L10" s="143" t="s">
        <v>85</v>
      </c>
      <c r="M10" s="48"/>
    </row>
    <row r="11" spans="1:37" ht="25.5" customHeight="1">
      <c r="A11" s="137" t="s">
        <v>86</v>
      </c>
      <c r="B11" s="200">
        <v>68</v>
      </c>
      <c r="C11" s="202">
        <v>57903</v>
      </c>
      <c r="D11" s="200">
        <v>23</v>
      </c>
      <c r="E11" s="202">
        <v>281670</v>
      </c>
      <c r="F11" s="200">
        <v>66</v>
      </c>
      <c r="G11" s="202">
        <v>1617261</v>
      </c>
      <c r="H11" s="200">
        <v>3</v>
      </c>
      <c r="I11" s="200">
        <v>0</v>
      </c>
      <c r="J11" s="200">
        <f t="shared" si="0"/>
        <v>160</v>
      </c>
      <c r="K11" s="202">
        <f>C11+E11+G11+I11</f>
        <v>1956834</v>
      </c>
      <c r="L11" s="124" t="s">
        <v>87</v>
      </c>
      <c r="M11" s="48"/>
    </row>
    <row r="12" spans="1:37" ht="25.5" customHeight="1">
      <c r="A12" s="132" t="s">
        <v>88</v>
      </c>
      <c r="B12" s="198">
        <v>73</v>
      </c>
      <c r="C12" s="198">
        <v>71979</v>
      </c>
      <c r="D12" s="26">
        <v>27</v>
      </c>
      <c r="E12" s="198">
        <v>313275</v>
      </c>
      <c r="F12" s="26">
        <v>58</v>
      </c>
      <c r="G12" s="203">
        <v>1379478</v>
      </c>
      <c r="H12" s="199">
        <v>1</v>
      </c>
      <c r="I12" s="199">
        <v>0</v>
      </c>
      <c r="J12" s="199">
        <f t="shared" si="0"/>
        <v>159</v>
      </c>
      <c r="K12" s="199">
        <f t="shared" si="0"/>
        <v>1764732</v>
      </c>
      <c r="L12" s="143" t="s">
        <v>89</v>
      </c>
      <c r="M12" s="48"/>
    </row>
    <row r="13" spans="1:37" ht="25.5" customHeight="1">
      <c r="A13" s="137" t="s">
        <v>90</v>
      </c>
      <c r="B13" s="200">
        <v>56</v>
      </c>
      <c r="C13" s="202">
        <v>39558</v>
      </c>
      <c r="D13" s="200">
        <v>36</v>
      </c>
      <c r="E13" s="202">
        <v>355649</v>
      </c>
      <c r="F13" s="200">
        <v>61</v>
      </c>
      <c r="G13" s="202">
        <v>1393584</v>
      </c>
      <c r="H13" s="200">
        <v>3</v>
      </c>
      <c r="I13" s="200">
        <v>0</v>
      </c>
      <c r="J13" s="200">
        <f t="shared" si="0"/>
        <v>156</v>
      </c>
      <c r="K13" s="202">
        <f>C13+E13+G13+I13</f>
        <v>1788791</v>
      </c>
      <c r="L13" s="124" t="s">
        <v>91</v>
      </c>
      <c r="M13" s="48"/>
    </row>
    <row r="14" spans="1:37" ht="25.5" customHeight="1">
      <c r="A14" s="132" t="s">
        <v>92</v>
      </c>
      <c r="B14" s="198">
        <v>72</v>
      </c>
      <c r="C14" s="198">
        <v>47575</v>
      </c>
      <c r="D14" s="26">
        <v>29</v>
      </c>
      <c r="E14" s="198">
        <v>346153</v>
      </c>
      <c r="F14" s="26">
        <v>49</v>
      </c>
      <c r="G14" s="203">
        <v>1077176</v>
      </c>
      <c r="H14" s="199">
        <v>2</v>
      </c>
      <c r="I14" s="199">
        <v>0</v>
      </c>
      <c r="J14" s="199">
        <f t="shared" si="0"/>
        <v>152</v>
      </c>
      <c r="K14" s="199">
        <f t="shared" si="0"/>
        <v>1470904</v>
      </c>
      <c r="L14" s="143" t="s">
        <v>93</v>
      </c>
      <c r="M14" s="48"/>
    </row>
    <row r="15" spans="1:37" ht="25.5" customHeight="1">
      <c r="A15" s="137" t="s">
        <v>94</v>
      </c>
      <c r="B15" s="200">
        <v>72</v>
      </c>
      <c r="C15" s="202">
        <v>35810</v>
      </c>
      <c r="D15" s="200">
        <v>23</v>
      </c>
      <c r="E15" s="202">
        <v>262357</v>
      </c>
      <c r="F15" s="200">
        <v>55</v>
      </c>
      <c r="G15" s="202">
        <v>1189834</v>
      </c>
      <c r="H15" s="200">
        <v>2</v>
      </c>
      <c r="I15" s="200">
        <v>0</v>
      </c>
      <c r="J15" s="200">
        <f t="shared" si="0"/>
        <v>152</v>
      </c>
      <c r="K15" s="202">
        <f>C15+E15+G15+I15</f>
        <v>1488001</v>
      </c>
      <c r="L15" s="124" t="s">
        <v>95</v>
      </c>
      <c r="M15" s="48"/>
    </row>
    <row r="16" spans="1:37" ht="25.5" customHeight="1">
      <c r="A16" s="132" t="s">
        <v>96</v>
      </c>
      <c r="B16" s="198">
        <v>62</v>
      </c>
      <c r="C16" s="198">
        <v>32757</v>
      </c>
      <c r="D16" s="26">
        <v>22</v>
      </c>
      <c r="E16" s="198">
        <v>264495</v>
      </c>
      <c r="F16" s="26">
        <v>45</v>
      </c>
      <c r="G16" s="203">
        <v>1135068</v>
      </c>
      <c r="H16" s="199">
        <v>4</v>
      </c>
      <c r="I16" s="199">
        <v>0</v>
      </c>
      <c r="J16" s="199">
        <f t="shared" si="0"/>
        <v>133</v>
      </c>
      <c r="K16" s="199">
        <f t="shared" si="0"/>
        <v>1432320</v>
      </c>
      <c r="L16" s="143" t="s">
        <v>97</v>
      </c>
      <c r="M16" s="48"/>
    </row>
    <row r="17" spans="1:13" ht="25.5" customHeight="1">
      <c r="A17" s="137" t="s">
        <v>98</v>
      </c>
      <c r="B17" s="200">
        <v>67</v>
      </c>
      <c r="C17" s="202">
        <v>106180</v>
      </c>
      <c r="D17" s="200">
        <v>20</v>
      </c>
      <c r="E17" s="202">
        <v>197676</v>
      </c>
      <c r="F17" s="200">
        <v>48</v>
      </c>
      <c r="G17" s="202">
        <v>1175971</v>
      </c>
      <c r="H17" s="200">
        <v>8</v>
      </c>
      <c r="I17" s="200">
        <v>0</v>
      </c>
      <c r="J17" s="200">
        <f t="shared" si="0"/>
        <v>143</v>
      </c>
      <c r="K17" s="202">
        <f>C17+E17+G17+I17</f>
        <v>1479827</v>
      </c>
      <c r="L17" s="124" t="s">
        <v>99</v>
      </c>
      <c r="M17" s="48"/>
    </row>
    <row r="18" spans="1:13" ht="25.5" customHeight="1">
      <c r="A18" s="132" t="s">
        <v>100</v>
      </c>
      <c r="B18" s="198">
        <v>60</v>
      </c>
      <c r="C18" s="198">
        <v>125812</v>
      </c>
      <c r="D18" s="26">
        <v>22</v>
      </c>
      <c r="E18" s="198">
        <v>267723</v>
      </c>
      <c r="F18" s="26">
        <v>54</v>
      </c>
      <c r="G18" s="203">
        <v>1162396</v>
      </c>
      <c r="H18" s="199">
        <v>35</v>
      </c>
      <c r="I18" s="199">
        <v>0</v>
      </c>
      <c r="J18" s="199">
        <f t="shared" si="0"/>
        <v>171</v>
      </c>
      <c r="K18" s="199">
        <f t="shared" si="0"/>
        <v>1555931</v>
      </c>
      <c r="L18" s="143" t="s">
        <v>101</v>
      </c>
      <c r="M18" s="48"/>
    </row>
    <row r="19" spans="1:13" ht="25.5" customHeight="1" thickBot="1">
      <c r="A19" s="137" t="s">
        <v>102</v>
      </c>
      <c r="B19" s="200">
        <v>57</v>
      </c>
      <c r="C19" s="202">
        <v>124571</v>
      </c>
      <c r="D19" s="200">
        <v>23</v>
      </c>
      <c r="E19" s="202">
        <v>307814</v>
      </c>
      <c r="F19" s="200">
        <v>46</v>
      </c>
      <c r="G19" s="202">
        <v>1174599</v>
      </c>
      <c r="H19" s="200">
        <v>26</v>
      </c>
      <c r="I19" s="200">
        <v>0</v>
      </c>
      <c r="J19" s="200">
        <f t="shared" si="0"/>
        <v>152</v>
      </c>
      <c r="K19" s="202">
        <f>C19+E19+G19+I19</f>
        <v>1606984</v>
      </c>
      <c r="L19" s="124" t="s">
        <v>103</v>
      </c>
      <c r="M19" s="48"/>
    </row>
    <row r="20" spans="1:13" ht="27" customHeight="1" thickBot="1">
      <c r="A20" s="138" t="s">
        <v>40</v>
      </c>
      <c r="B20" s="201">
        <f>SUM(B8:B19)</f>
        <v>780</v>
      </c>
      <c r="C20" s="201">
        <f t="shared" ref="C20:I20" si="1">SUM(C8:C19)</f>
        <v>804589</v>
      </c>
      <c r="D20" s="201">
        <f t="shared" si="1"/>
        <v>293</v>
      </c>
      <c r="E20" s="204">
        <f t="shared" si="1"/>
        <v>3456529</v>
      </c>
      <c r="F20" s="201">
        <f t="shared" si="1"/>
        <v>668</v>
      </c>
      <c r="G20" s="204">
        <f>SUM(G8:G19)</f>
        <v>15593885</v>
      </c>
      <c r="H20" s="201">
        <f t="shared" si="1"/>
        <v>92</v>
      </c>
      <c r="I20" s="201">
        <f t="shared" si="1"/>
        <v>0</v>
      </c>
      <c r="J20" s="201">
        <f t="shared" si="0"/>
        <v>1833</v>
      </c>
      <c r="K20" s="201">
        <f t="shared" si="0"/>
        <v>19855003</v>
      </c>
      <c r="L20" s="139" t="s">
        <v>45</v>
      </c>
      <c r="M20" s="48"/>
    </row>
    <row r="21" spans="1:13" ht="24" customHeight="1">
      <c r="A21" s="291" t="s">
        <v>171</v>
      </c>
      <c r="B21" s="291"/>
      <c r="C21" s="291"/>
      <c r="D21" s="291"/>
      <c r="E21" s="3"/>
      <c r="F21" s="3"/>
      <c r="G21" s="3"/>
      <c r="H21" s="295" t="s">
        <v>164</v>
      </c>
      <c r="I21" s="295"/>
      <c r="J21" s="295"/>
      <c r="K21" s="295"/>
      <c r="L21" s="295"/>
    </row>
  </sheetData>
  <mergeCells count="16">
    <mergeCell ref="A21:D21"/>
    <mergeCell ref="H21:L21"/>
    <mergeCell ref="A1:L1"/>
    <mergeCell ref="A2:L2"/>
    <mergeCell ref="A4:A7"/>
    <mergeCell ref="B4:C4"/>
    <mergeCell ref="D4:E4"/>
    <mergeCell ref="F4:G4"/>
    <mergeCell ref="H4:I4"/>
    <mergeCell ref="J4:K4"/>
    <mergeCell ref="L4:L7"/>
    <mergeCell ref="B5:C5"/>
    <mergeCell ref="D5:E5"/>
    <mergeCell ref="F5:G5"/>
    <mergeCell ref="H5:I5"/>
    <mergeCell ref="J5:K5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73" orientation="landscape" r:id="rId1"/>
  <headerFooter>
    <oddFooter>&amp;C&amp;"Arial,Bold"&amp;14 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F23"/>
  <sheetViews>
    <sheetView rightToLeft="1" view="pageBreakPreview" zoomScale="57" zoomScaleNormal="50" zoomScaleSheetLayoutView="57" workbookViewId="0">
      <selection activeCell="Q22" sqref="Q22"/>
    </sheetView>
  </sheetViews>
  <sheetFormatPr defaultColWidth="8.85546875" defaultRowHeight="15"/>
  <cols>
    <col min="1" max="1" width="16.85546875" style="20" customWidth="1"/>
    <col min="2" max="2" width="17.28515625" style="20" customWidth="1"/>
    <col min="3" max="3" width="18.28515625" style="20" customWidth="1"/>
    <col min="4" max="4" width="26.7109375" style="20" customWidth="1"/>
    <col min="5" max="5" width="16.140625" style="20" customWidth="1"/>
    <col min="6" max="6" width="19.28515625" style="20" customWidth="1"/>
    <col min="7" max="7" width="22.7109375" style="20" customWidth="1"/>
    <col min="8" max="8" width="17.28515625" style="20" customWidth="1"/>
    <col min="9" max="9" width="19.5703125" style="20" customWidth="1"/>
    <col min="10" max="10" width="16" style="20" customWidth="1"/>
    <col min="11" max="11" width="17" style="20" customWidth="1"/>
    <col min="12" max="12" width="19.140625" style="20" customWidth="1"/>
    <col min="13" max="13" width="22.140625" style="20" customWidth="1"/>
    <col min="14" max="14" width="18.28515625" style="20" customWidth="1"/>
    <col min="15" max="17" width="8.85546875" style="20"/>
    <col min="18" max="18" width="8.85546875" style="20" customWidth="1"/>
    <col min="19" max="16384" width="8.85546875" style="20"/>
  </cols>
  <sheetData>
    <row r="1" spans="1:32" ht="39.950000000000003" customHeight="1">
      <c r="A1" s="52"/>
      <c r="B1" s="310" t="s">
        <v>282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96"/>
      <c r="O1" s="96"/>
    </row>
    <row r="2" spans="1:32" ht="39.950000000000003" customHeight="1">
      <c r="A2" s="305" t="s">
        <v>233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</row>
    <row r="3" spans="1:32" ht="39.950000000000003" customHeight="1" thickBot="1">
      <c r="A3" s="52" t="s">
        <v>179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53" t="s">
        <v>116</v>
      </c>
    </row>
    <row r="4" spans="1:32" ht="39.950000000000003" customHeight="1">
      <c r="A4" s="250" t="s">
        <v>72</v>
      </c>
      <c r="B4" s="253" t="s">
        <v>106</v>
      </c>
      <c r="C4" s="253"/>
      <c r="D4" s="253"/>
      <c r="E4" s="253" t="s">
        <v>107</v>
      </c>
      <c r="F4" s="253"/>
      <c r="G4" s="253"/>
      <c r="H4" s="253" t="s">
        <v>108</v>
      </c>
      <c r="I4" s="253"/>
      <c r="J4" s="253"/>
      <c r="K4" s="253" t="s">
        <v>40</v>
      </c>
      <c r="L4" s="253"/>
      <c r="M4" s="253"/>
      <c r="N4" s="254" t="s">
        <v>75</v>
      </c>
    </row>
    <row r="5" spans="1:32" ht="39.950000000000003" customHeight="1">
      <c r="A5" s="251"/>
      <c r="B5" s="306" t="s">
        <v>109</v>
      </c>
      <c r="C5" s="306"/>
      <c r="D5" s="306"/>
      <c r="E5" s="306" t="s">
        <v>110</v>
      </c>
      <c r="F5" s="306"/>
      <c r="G5" s="306"/>
      <c r="H5" s="306" t="s">
        <v>111</v>
      </c>
      <c r="I5" s="306"/>
      <c r="J5" s="306"/>
      <c r="K5" s="306" t="s">
        <v>45</v>
      </c>
      <c r="L5" s="306"/>
      <c r="M5" s="306"/>
      <c r="N5" s="255"/>
      <c r="P5" s="97"/>
    </row>
    <row r="6" spans="1:32" ht="56.25" customHeight="1">
      <c r="A6" s="251"/>
      <c r="B6" s="98" t="s">
        <v>112</v>
      </c>
      <c r="C6" s="94" t="s">
        <v>193</v>
      </c>
      <c r="D6" s="94" t="s">
        <v>113</v>
      </c>
      <c r="E6" s="98" t="s">
        <v>112</v>
      </c>
      <c r="F6" s="94" t="s">
        <v>193</v>
      </c>
      <c r="G6" s="94" t="s">
        <v>114</v>
      </c>
      <c r="H6" s="98" t="s">
        <v>112</v>
      </c>
      <c r="I6" s="94" t="s">
        <v>193</v>
      </c>
      <c r="J6" s="94" t="s">
        <v>113</v>
      </c>
      <c r="K6" s="98" t="s">
        <v>112</v>
      </c>
      <c r="L6" s="94" t="s">
        <v>193</v>
      </c>
      <c r="M6" s="94" t="s">
        <v>113</v>
      </c>
      <c r="N6" s="255"/>
      <c r="O6" s="21"/>
    </row>
    <row r="7" spans="1:32" ht="57" customHeight="1">
      <c r="A7" s="251"/>
      <c r="B7" s="94" t="s">
        <v>159</v>
      </c>
      <c r="C7" s="94" t="s">
        <v>194</v>
      </c>
      <c r="D7" s="94" t="s">
        <v>172</v>
      </c>
      <c r="E7" s="94" t="s">
        <v>159</v>
      </c>
      <c r="F7" s="94" t="s">
        <v>194</v>
      </c>
      <c r="G7" s="94" t="s">
        <v>172</v>
      </c>
      <c r="H7" s="94" t="s">
        <v>159</v>
      </c>
      <c r="I7" s="94" t="s">
        <v>194</v>
      </c>
      <c r="J7" s="94" t="s">
        <v>181</v>
      </c>
      <c r="K7" s="94" t="s">
        <v>159</v>
      </c>
      <c r="L7" s="94" t="s">
        <v>194</v>
      </c>
      <c r="M7" s="94" t="s">
        <v>172</v>
      </c>
      <c r="N7" s="255"/>
      <c r="O7" s="21"/>
    </row>
    <row r="8" spans="1:32" ht="41.25" customHeight="1">
      <c r="A8" s="79" t="s">
        <v>80</v>
      </c>
      <c r="B8" s="80">
        <v>31</v>
      </c>
      <c r="C8" s="80">
        <v>4184</v>
      </c>
      <c r="D8" s="65">
        <v>8102</v>
      </c>
      <c r="E8" s="65">
        <v>43</v>
      </c>
      <c r="F8" s="80">
        <v>6478</v>
      </c>
      <c r="G8" s="80">
        <v>15706</v>
      </c>
      <c r="H8" s="80">
        <v>0</v>
      </c>
      <c r="I8" s="80">
        <v>0</v>
      </c>
      <c r="J8" s="80">
        <v>0</v>
      </c>
      <c r="K8" s="80">
        <f t="shared" ref="K8:M19" si="0">SUM(E8,B8)</f>
        <v>74</v>
      </c>
      <c r="L8" s="149">
        <f t="shared" si="0"/>
        <v>10662</v>
      </c>
      <c r="M8" s="80">
        <f t="shared" si="0"/>
        <v>23808</v>
      </c>
      <c r="N8" s="81" t="s">
        <v>81</v>
      </c>
    </row>
    <row r="9" spans="1:32" ht="41.25" customHeight="1">
      <c r="A9" s="144" t="s">
        <v>82</v>
      </c>
      <c r="B9" s="150">
        <v>28</v>
      </c>
      <c r="C9" s="150">
        <v>3506</v>
      </c>
      <c r="D9" s="151">
        <v>7078</v>
      </c>
      <c r="E9" s="151">
        <v>39</v>
      </c>
      <c r="F9" s="150">
        <v>5772</v>
      </c>
      <c r="G9" s="150">
        <v>14262</v>
      </c>
      <c r="H9" s="150">
        <v>0</v>
      </c>
      <c r="I9" s="150">
        <v>0</v>
      </c>
      <c r="J9" s="150">
        <v>0</v>
      </c>
      <c r="K9" s="150">
        <f t="shared" si="0"/>
        <v>67</v>
      </c>
      <c r="L9" s="150">
        <f t="shared" si="0"/>
        <v>9278</v>
      </c>
      <c r="M9" s="150">
        <f t="shared" si="0"/>
        <v>21340</v>
      </c>
      <c r="N9" s="148" t="s">
        <v>83</v>
      </c>
    </row>
    <row r="10" spans="1:32" ht="41.25" customHeight="1">
      <c r="A10" s="79" t="s">
        <v>84</v>
      </c>
      <c r="B10" s="80">
        <v>32</v>
      </c>
      <c r="C10" s="80">
        <v>4125</v>
      </c>
      <c r="D10" s="65">
        <v>8524</v>
      </c>
      <c r="E10" s="65">
        <v>45</v>
      </c>
      <c r="F10" s="80">
        <v>6819</v>
      </c>
      <c r="G10" s="80">
        <v>15937</v>
      </c>
      <c r="H10" s="80">
        <v>0</v>
      </c>
      <c r="I10" s="80">
        <v>0</v>
      </c>
      <c r="J10" s="80">
        <v>0</v>
      </c>
      <c r="K10" s="80">
        <f t="shared" si="0"/>
        <v>77</v>
      </c>
      <c r="L10" s="149">
        <f t="shared" si="0"/>
        <v>10944</v>
      </c>
      <c r="M10" s="80">
        <f t="shared" si="0"/>
        <v>24461</v>
      </c>
      <c r="N10" s="81" t="s">
        <v>85</v>
      </c>
    </row>
    <row r="11" spans="1:32" ht="41.25" customHeight="1">
      <c r="A11" s="144" t="s">
        <v>86</v>
      </c>
      <c r="B11" s="150">
        <v>30</v>
      </c>
      <c r="C11" s="150">
        <v>4221</v>
      </c>
      <c r="D11" s="151">
        <v>9057</v>
      </c>
      <c r="E11" s="151">
        <v>44</v>
      </c>
      <c r="F11" s="150">
        <v>6283</v>
      </c>
      <c r="G11" s="150">
        <v>14050</v>
      </c>
      <c r="H11" s="150">
        <v>0</v>
      </c>
      <c r="I11" s="150">
        <v>0</v>
      </c>
      <c r="J11" s="150">
        <v>0</v>
      </c>
      <c r="K11" s="150">
        <f t="shared" si="0"/>
        <v>74</v>
      </c>
      <c r="L11" s="150">
        <f t="shared" si="0"/>
        <v>10504</v>
      </c>
      <c r="M11" s="150">
        <f t="shared" si="0"/>
        <v>23107</v>
      </c>
      <c r="N11" s="148" t="s">
        <v>87</v>
      </c>
    </row>
    <row r="12" spans="1:32" ht="41.25" customHeight="1">
      <c r="A12" s="79" t="s">
        <v>88</v>
      </c>
      <c r="B12" s="80">
        <v>32</v>
      </c>
      <c r="C12" s="80">
        <v>4427</v>
      </c>
      <c r="D12" s="65">
        <v>8679</v>
      </c>
      <c r="E12" s="65">
        <v>42</v>
      </c>
      <c r="F12" s="80">
        <v>6088</v>
      </c>
      <c r="G12" s="80">
        <v>14756</v>
      </c>
      <c r="H12" s="80">
        <v>0</v>
      </c>
      <c r="I12" s="80">
        <v>0</v>
      </c>
      <c r="J12" s="80">
        <v>0</v>
      </c>
      <c r="K12" s="80">
        <f t="shared" si="0"/>
        <v>74</v>
      </c>
      <c r="L12" s="149">
        <f t="shared" si="0"/>
        <v>10515</v>
      </c>
      <c r="M12" s="80">
        <f t="shared" si="0"/>
        <v>23435</v>
      </c>
      <c r="N12" s="81" t="s">
        <v>89</v>
      </c>
    </row>
    <row r="13" spans="1:32" ht="41.25" customHeight="1">
      <c r="A13" s="144" t="s">
        <v>90</v>
      </c>
      <c r="B13" s="150">
        <v>30</v>
      </c>
      <c r="C13" s="150">
        <v>3685</v>
      </c>
      <c r="D13" s="151">
        <v>8352</v>
      </c>
      <c r="E13" s="151">
        <v>40</v>
      </c>
      <c r="F13" s="150">
        <v>5758</v>
      </c>
      <c r="G13" s="150">
        <v>13940</v>
      </c>
      <c r="H13" s="150">
        <v>0</v>
      </c>
      <c r="I13" s="150">
        <v>0</v>
      </c>
      <c r="J13" s="150">
        <v>0</v>
      </c>
      <c r="K13" s="150">
        <f t="shared" si="0"/>
        <v>70</v>
      </c>
      <c r="L13" s="150">
        <f t="shared" si="0"/>
        <v>9443</v>
      </c>
      <c r="M13" s="150">
        <f t="shared" si="0"/>
        <v>22292</v>
      </c>
      <c r="N13" s="148" t="s">
        <v>91</v>
      </c>
      <c r="S13" s="144"/>
      <c r="T13" s="145"/>
      <c r="U13" s="145"/>
      <c r="V13" s="146"/>
      <c r="W13" s="146"/>
      <c r="X13" s="145"/>
      <c r="Y13" s="145"/>
      <c r="Z13" s="147"/>
      <c r="AA13" s="147"/>
      <c r="AB13" s="147"/>
      <c r="AC13" s="145"/>
      <c r="AD13" s="145"/>
      <c r="AE13" s="145"/>
      <c r="AF13" s="148"/>
    </row>
    <row r="14" spans="1:32" ht="41.25" customHeight="1">
      <c r="A14" s="79" t="s">
        <v>92</v>
      </c>
      <c r="B14" s="80">
        <v>34</v>
      </c>
      <c r="C14" s="80">
        <v>4408</v>
      </c>
      <c r="D14" s="65">
        <v>9037</v>
      </c>
      <c r="E14" s="65">
        <v>49</v>
      </c>
      <c r="F14" s="80">
        <v>7011</v>
      </c>
      <c r="G14" s="80">
        <v>16278</v>
      </c>
      <c r="H14" s="80">
        <v>0</v>
      </c>
      <c r="I14" s="80">
        <v>0</v>
      </c>
      <c r="J14" s="80">
        <v>0</v>
      </c>
      <c r="K14" s="80">
        <f t="shared" si="0"/>
        <v>83</v>
      </c>
      <c r="L14" s="149">
        <f t="shared" si="0"/>
        <v>11419</v>
      </c>
      <c r="M14" s="80">
        <f t="shared" si="0"/>
        <v>25315</v>
      </c>
      <c r="N14" s="81" t="s">
        <v>93</v>
      </c>
    </row>
    <row r="15" spans="1:32" ht="41.25" customHeight="1">
      <c r="A15" s="144" t="s">
        <v>94</v>
      </c>
      <c r="B15" s="150">
        <v>33</v>
      </c>
      <c r="C15" s="150">
        <v>4172</v>
      </c>
      <c r="D15" s="151">
        <v>7827</v>
      </c>
      <c r="E15" s="151">
        <v>49</v>
      </c>
      <c r="F15" s="150">
        <v>7262</v>
      </c>
      <c r="G15" s="150">
        <v>17357</v>
      </c>
      <c r="H15" s="150">
        <v>0</v>
      </c>
      <c r="I15" s="150">
        <v>0</v>
      </c>
      <c r="J15" s="150">
        <v>0</v>
      </c>
      <c r="K15" s="150">
        <f t="shared" si="0"/>
        <v>82</v>
      </c>
      <c r="L15" s="150">
        <f t="shared" si="0"/>
        <v>11434</v>
      </c>
      <c r="M15" s="150">
        <f t="shared" si="0"/>
        <v>25184</v>
      </c>
      <c r="N15" s="148" t="s">
        <v>95</v>
      </c>
    </row>
    <row r="16" spans="1:32" ht="41.25" customHeight="1">
      <c r="A16" s="82" t="s">
        <v>96</v>
      </c>
      <c r="B16" s="152">
        <v>30</v>
      </c>
      <c r="C16" s="152">
        <v>3955</v>
      </c>
      <c r="D16" s="25">
        <v>7868</v>
      </c>
      <c r="E16" s="25">
        <v>49</v>
      </c>
      <c r="F16" s="152">
        <v>6823</v>
      </c>
      <c r="G16" s="152">
        <v>16561</v>
      </c>
      <c r="H16" s="152">
        <v>0</v>
      </c>
      <c r="I16" s="152">
        <v>0</v>
      </c>
      <c r="J16" s="152">
        <v>0</v>
      </c>
      <c r="K16" s="152">
        <f t="shared" si="0"/>
        <v>79</v>
      </c>
      <c r="L16" s="153">
        <f t="shared" si="0"/>
        <v>10778</v>
      </c>
      <c r="M16" s="154">
        <f t="shared" si="0"/>
        <v>24429</v>
      </c>
      <c r="N16" s="83" t="s">
        <v>97</v>
      </c>
    </row>
    <row r="17" spans="1:14" ht="41.25" customHeight="1">
      <c r="A17" s="144" t="s">
        <v>98</v>
      </c>
      <c r="B17" s="150">
        <v>31</v>
      </c>
      <c r="C17" s="150">
        <v>4138</v>
      </c>
      <c r="D17" s="151">
        <v>8273</v>
      </c>
      <c r="E17" s="151">
        <v>46</v>
      </c>
      <c r="F17" s="150">
        <v>6741</v>
      </c>
      <c r="G17" s="150">
        <v>15458</v>
      </c>
      <c r="H17" s="150">
        <v>0</v>
      </c>
      <c r="I17" s="150">
        <v>0</v>
      </c>
      <c r="J17" s="150">
        <v>0</v>
      </c>
      <c r="K17" s="150">
        <f t="shared" si="0"/>
        <v>77</v>
      </c>
      <c r="L17" s="150">
        <f t="shared" si="0"/>
        <v>10879</v>
      </c>
      <c r="M17" s="150">
        <f t="shared" si="0"/>
        <v>23731</v>
      </c>
      <c r="N17" s="148" t="s">
        <v>99</v>
      </c>
    </row>
    <row r="18" spans="1:14" ht="41.25" customHeight="1">
      <c r="A18" s="82" t="s">
        <v>100</v>
      </c>
      <c r="B18" s="152">
        <v>31</v>
      </c>
      <c r="C18" s="152">
        <v>3716</v>
      </c>
      <c r="D18" s="25">
        <v>7324</v>
      </c>
      <c r="E18" s="25">
        <v>44</v>
      </c>
      <c r="F18" s="152">
        <v>6364</v>
      </c>
      <c r="G18" s="152">
        <v>14817</v>
      </c>
      <c r="H18" s="152">
        <v>0</v>
      </c>
      <c r="I18" s="152">
        <v>0</v>
      </c>
      <c r="J18" s="152">
        <v>0</v>
      </c>
      <c r="K18" s="152">
        <f t="shared" si="0"/>
        <v>75</v>
      </c>
      <c r="L18" s="153">
        <f t="shared" si="0"/>
        <v>10080</v>
      </c>
      <c r="M18" s="154">
        <f t="shared" si="0"/>
        <v>22141</v>
      </c>
      <c r="N18" s="83" t="s">
        <v>101</v>
      </c>
    </row>
    <row r="19" spans="1:14" ht="44.25" customHeight="1" thickBot="1">
      <c r="A19" s="144" t="s">
        <v>115</v>
      </c>
      <c r="B19" s="150">
        <v>31</v>
      </c>
      <c r="C19" s="150">
        <v>3867</v>
      </c>
      <c r="D19" s="151">
        <v>8227</v>
      </c>
      <c r="E19" s="151">
        <v>48</v>
      </c>
      <c r="F19" s="150">
        <v>6339</v>
      </c>
      <c r="G19" s="150">
        <v>14480</v>
      </c>
      <c r="H19" s="150">
        <v>0</v>
      </c>
      <c r="I19" s="150">
        <v>0</v>
      </c>
      <c r="J19" s="150">
        <v>0</v>
      </c>
      <c r="K19" s="150">
        <f>SUM(E19,B19)</f>
        <v>79</v>
      </c>
      <c r="L19" s="150">
        <f t="shared" si="0"/>
        <v>10206</v>
      </c>
      <c r="M19" s="150">
        <f t="shared" si="0"/>
        <v>22707</v>
      </c>
      <c r="N19" s="148" t="s">
        <v>103</v>
      </c>
    </row>
    <row r="20" spans="1:14" ht="44.25" customHeight="1" thickBot="1">
      <c r="A20" s="140" t="s">
        <v>40</v>
      </c>
      <c r="B20" s="122">
        <f t="shared" ref="B20:E20" si="1">SUM(B8:B19)</f>
        <v>373</v>
      </c>
      <c r="C20" s="122">
        <f t="shared" si="1"/>
        <v>48404</v>
      </c>
      <c r="D20" s="141">
        <f>SUM(D8:D19)</f>
        <v>98348</v>
      </c>
      <c r="E20" s="122">
        <f t="shared" si="1"/>
        <v>538</v>
      </c>
      <c r="F20" s="122">
        <f>SUM(F8:F19)</f>
        <v>77738</v>
      </c>
      <c r="G20" s="141">
        <f>SUM(G8:G19)</f>
        <v>183602</v>
      </c>
      <c r="H20" s="122">
        <v>0</v>
      </c>
      <c r="I20" s="122">
        <v>0</v>
      </c>
      <c r="J20" s="122">
        <v>0</v>
      </c>
      <c r="K20" s="122">
        <f>SUM(K8:K19)</f>
        <v>911</v>
      </c>
      <c r="L20" s="122">
        <f>SUM(L8:L19)</f>
        <v>126142</v>
      </c>
      <c r="M20" s="122">
        <f>SUM(M8:M19)</f>
        <v>281950</v>
      </c>
      <c r="N20" s="142" t="s">
        <v>45</v>
      </c>
    </row>
    <row r="21" spans="1:14" ht="39.950000000000003" customHeight="1">
      <c r="A21" s="308" t="s">
        <v>165</v>
      </c>
      <c r="B21" s="308"/>
      <c r="C21" s="308"/>
      <c r="D21" s="308"/>
      <c r="E21" s="51"/>
      <c r="F21" s="51"/>
      <c r="G21" s="11"/>
      <c r="H21" s="11"/>
      <c r="I21" s="11"/>
      <c r="J21" s="51"/>
      <c r="K21" s="51"/>
      <c r="L21" s="295" t="s">
        <v>166</v>
      </c>
      <c r="M21" s="295"/>
      <c r="N21" s="295"/>
    </row>
    <row r="22" spans="1:14" ht="43.5" customHeight="1">
      <c r="A22" s="309"/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09"/>
    </row>
    <row r="23" spans="1:14" ht="23.45" customHeight="1"/>
  </sheetData>
  <mergeCells count="15">
    <mergeCell ref="A21:D21"/>
    <mergeCell ref="L21:N21"/>
    <mergeCell ref="A22:N22"/>
    <mergeCell ref="B1:M1"/>
    <mergeCell ref="A2:N2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</mergeCells>
  <printOptions horizontalCentered="1"/>
  <pageMargins left="0.23622047244094499" right="0.23622047244094499" top="0.74803149606299202" bottom="0.74803149606299202" header="0.31496062992126" footer="0.31496062992126"/>
  <pageSetup paperSize="9" scale="53" orientation="landscape" r:id="rId1"/>
  <headerFooter>
    <oddFooter>&amp;C&amp;"Arial,Bold"&amp;14 &amp;16 &amp;18 &amp;14 15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L27"/>
  <sheetViews>
    <sheetView rightToLeft="1" view="pageBreakPreview" topLeftCell="A4" zoomScale="82" zoomScaleNormal="80" zoomScaleSheetLayoutView="82" workbookViewId="0">
      <selection activeCell="O5" sqref="O5"/>
    </sheetView>
  </sheetViews>
  <sheetFormatPr defaultColWidth="8.7109375" defaultRowHeight="15"/>
  <cols>
    <col min="1" max="1" width="19.7109375" style="1" customWidth="1"/>
    <col min="2" max="2" width="20.140625" style="1" customWidth="1"/>
    <col min="3" max="3" width="18.5703125" style="1" customWidth="1"/>
    <col min="4" max="4" width="25.5703125" style="1" customWidth="1"/>
    <col min="5" max="5" width="32.5703125" style="1" customWidth="1"/>
    <col min="6" max="6" width="4.5703125" style="1" customWidth="1"/>
    <col min="7" max="8" width="8.7109375" style="1"/>
    <col min="9" max="9" width="15.85546875" style="1" customWidth="1"/>
    <col min="10" max="16384" width="8.7109375" style="1"/>
  </cols>
  <sheetData>
    <row r="1" spans="1:12" s="13" customFormat="1" ht="24" customHeight="1">
      <c r="A1" s="311" t="s">
        <v>228</v>
      </c>
      <c r="B1" s="311"/>
      <c r="C1" s="311"/>
      <c r="D1" s="311"/>
      <c r="E1" s="311"/>
    </row>
    <row r="2" spans="1:12" ht="37.5" customHeight="1">
      <c r="A2" s="312" t="s">
        <v>229</v>
      </c>
      <c r="B2" s="312"/>
      <c r="C2" s="312"/>
      <c r="D2" s="312"/>
      <c r="E2" s="312"/>
      <c r="I2" s="313"/>
      <c r="J2" s="22"/>
      <c r="K2" s="22"/>
      <c r="L2" s="22"/>
    </row>
    <row r="3" spans="1:12" ht="21" customHeight="1" thickBot="1">
      <c r="A3" s="38" t="s">
        <v>180</v>
      </c>
      <c r="B3" s="38"/>
      <c r="C3" s="42"/>
      <c r="D3" s="38"/>
      <c r="E3" s="38" t="s">
        <v>130</v>
      </c>
      <c r="I3" s="313"/>
      <c r="J3" s="22"/>
      <c r="K3" s="22"/>
      <c r="L3" s="22"/>
    </row>
    <row r="4" spans="1:12" ht="24.95" customHeight="1">
      <c r="A4" s="314" t="s">
        <v>119</v>
      </c>
      <c r="B4" s="158" t="s">
        <v>117</v>
      </c>
      <c r="C4" s="158" t="s">
        <v>118</v>
      </c>
      <c r="D4" s="158" t="s">
        <v>120</v>
      </c>
      <c r="E4" s="316" t="s">
        <v>5</v>
      </c>
      <c r="I4" s="43"/>
      <c r="J4" s="44"/>
      <c r="K4" s="44"/>
      <c r="L4" s="15"/>
    </row>
    <row r="5" spans="1:12" ht="24.95" customHeight="1" thickBot="1">
      <c r="A5" s="315"/>
      <c r="B5" s="159" t="s">
        <v>122</v>
      </c>
      <c r="C5" s="159" t="s">
        <v>123</v>
      </c>
      <c r="D5" s="159" t="s">
        <v>45</v>
      </c>
      <c r="E5" s="317"/>
      <c r="I5" s="43"/>
      <c r="J5" s="44"/>
      <c r="K5" s="44"/>
      <c r="L5" s="44"/>
    </row>
    <row r="6" spans="1:12" ht="27" customHeight="1">
      <c r="A6" s="76" t="s">
        <v>121</v>
      </c>
      <c r="B6" s="29">
        <v>463</v>
      </c>
      <c r="C6" s="29">
        <v>124</v>
      </c>
      <c r="D6" s="29">
        <f>SUM(B6:C6)</f>
        <v>587</v>
      </c>
      <c r="E6" s="76" t="s">
        <v>125</v>
      </c>
      <c r="I6" s="43"/>
      <c r="J6" s="44"/>
      <c r="K6" s="44"/>
      <c r="L6" s="44"/>
    </row>
    <row r="7" spans="1:12" ht="27" customHeight="1">
      <c r="A7" s="161" t="s">
        <v>124</v>
      </c>
      <c r="B7" s="107">
        <v>4567</v>
      </c>
      <c r="C7" s="107">
        <v>211</v>
      </c>
      <c r="D7" s="107">
        <f>SUM(B7:C7)</f>
        <v>4778</v>
      </c>
      <c r="E7" s="161" t="s">
        <v>127</v>
      </c>
    </row>
    <row r="8" spans="1:12" ht="27" customHeight="1" thickBot="1">
      <c r="A8" s="76" t="s">
        <v>126</v>
      </c>
      <c r="B8" s="29">
        <v>880</v>
      </c>
      <c r="C8" s="29">
        <v>418</v>
      </c>
      <c r="D8" s="29">
        <f>SUM(B8:C8)</f>
        <v>1298</v>
      </c>
      <c r="E8" s="76" t="s">
        <v>128</v>
      </c>
    </row>
    <row r="9" spans="1:12" ht="27" customHeight="1" thickBot="1">
      <c r="A9" s="160" t="s">
        <v>40</v>
      </c>
      <c r="B9" s="117">
        <f>SUM(B6:B8)</f>
        <v>5910</v>
      </c>
      <c r="C9" s="117">
        <f>SUM(C6:C8)</f>
        <v>753</v>
      </c>
      <c r="D9" s="117">
        <f>SUM(D6:D8)</f>
        <v>6663</v>
      </c>
      <c r="E9" s="160" t="s">
        <v>45</v>
      </c>
    </row>
    <row r="10" spans="1:12" s="12" customFormat="1" ht="36.75" customHeight="1">
      <c r="A10" s="296" t="s">
        <v>163</v>
      </c>
      <c r="B10" s="296"/>
      <c r="C10" s="296"/>
      <c r="D10" s="297" t="s">
        <v>164</v>
      </c>
      <c r="E10" s="297"/>
      <c r="F10" s="19"/>
      <c r="G10" s="19"/>
    </row>
    <row r="11" spans="1:12" ht="23.25" customHeight="1">
      <c r="A11" s="322" t="s">
        <v>230</v>
      </c>
      <c r="B11" s="322"/>
      <c r="C11" s="322"/>
      <c r="D11" s="322"/>
      <c r="E11" s="322"/>
    </row>
    <row r="12" spans="1:12" ht="39.6" customHeight="1">
      <c r="A12" s="323" t="s">
        <v>231</v>
      </c>
      <c r="B12" s="323"/>
      <c r="C12" s="323"/>
      <c r="D12" s="323"/>
      <c r="E12" s="323"/>
    </row>
    <row r="13" spans="1:12" ht="23.25" customHeight="1" thickBot="1">
      <c r="A13" s="324" t="s">
        <v>182</v>
      </c>
      <c r="B13" s="324"/>
      <c r="C13" s="30"/>
      <c r="D13" s="30"/>
      <c r="E13" s="45" t="s">
        <v>183</v>
      </c>
    </row>
    <row r="14" spans="1:12" ht="18">
      <c r="A14" s="318" t="s">
        <v>131</v>
      </c>
      <c r="B14" s="170" t="s">
        <v>132</v>
      </c>
      <c r="C14" s="170" t="s">
        <v>129</v>
      </c>
      <c r="D14" s="170" t="s">
        <v>40</v>
      </c>
      <c r="E14" s="320" t="s">
        <v>133</v>
      </c>
    </row>
    <row r="15" spans="1:12" ht="16.5" customHeight="1" thickBot="1">
      <c r="A15" s="319"/>
      <c r="B15" s="171" t="s">
        <v>122</v>
      </c>
      <c r="C15" s="171" t="s">
        <v>123</v>
      </c>
      <c r="D15" s="171" t="s">
        <v>45</v>
      </c>
      <c r="E15" s="321"/>
    </row>
    <row r="16" spans="1:12" ht="24.95" customHeight="1">
      <c r="A16" s="76" t="s">
        <v>134</v>
      </c>
      <c r="B16" s="155">
        <v>623</v>
      </c>
      <c r="C16" s="155">
        <v>9</v>
      </c>
      <c r="D16" s="155">
        <f t="shared" ref="D16:D24" si="0">SUM(B16:C16)</f>
        <v>632</v>
      </c>
      <c r="E16" s="76" t="s">
        <v>135</v>
      </c>
    </row>
    <row r="17" spans="1:7" ht="24.95" customHeight="1">
      <c r="A17" s="161" t="s">
        <v>136</v>
      </c>
      <c r="B17" s="175">
        <v>1454</v>
      </c>
      <c r="C17" s="175">
        <v>54</v>
      </c>
      <c r="D17" s="176">
        <f t="shared" si="0"/>
        <v>1508</v>
      </c>
      <c r="E17" s="161" t="s">
        <v>137</v>
      </c>
    </row>
    <row r="18" spans="1:7" ht="24.95" customHeight="1">
      <c r="A18" s="76" t="s">
        <v>138</v>
      </c>
      <c r="B18" s="156">
        <v>605</v>
      </c>
      <c r="C18" s="156">
        <v>46</v>
      </c>
      <c r="D18" s="155">
        <f t="shared" si="0"/>
        <v>651</v>
      </c>
      <c r="E18" s="76" t="s">
        <v>139</v>
      </c>
    </row>
    <row r="19" spans="1:7" ht="24.95" customHeight="1">
      <c r="A19" s="161" t="s">
        <v>140</v>
      </c>
      <c r="B19" s="175">
        <v>1303</v>
      </c>
      <c r="C19" s="175">
        <v>116</v>
      </c>
      <c r="D19" s="176">
        <f t="shared" si="0"/>
        <v>1419</v>
      </c>
      <c r="E19" s="161" t="s">
        <v>141</v>
      </c>
    </row>
    <row r="20" spans="1:7" ht="24.95" customHeight="1">
      <c r="A20" s="76" t="s">
        <v>142</v>
      </c>
      <c r="B20" s="156">
        <v>379</v>
      </c>
      <c r="C20" s="156">
        <v>93</v>
      </c>
      <c r="D20" s="155">
        <f t="shared" si="0"/>
        <v>472</v>
      </c>
      <c r="E20" s="76" t="s">
        <v>143</v>
      </c>
    </row>
    <row r="21" spans="1:7" ht="24.95" customHeight="1">
      <c r="A21" s="161" t="s">
        <v>144</v>
      </c>
      <c r="B21" s="175">
        <v>1450</v>
      </c>
      <c r="C21" s="175">
        <v>406</v>
      </c>
      <c r="D21" s="176">
        <f t="shared" si="0"/>
        <v>1856</v>
      </c>
      <c r="E21" s="161" t="s">
        <v>145</v>
      </c>
    </row>
    <row r="22" spans="1:7" ht="24.95" customHeight="1">
      <c r="A22" s="76" t="s">
        <v>146</v>
      </c>
      <c r="B22" s="156">
        <v>4</v>
      </c>
      <c r="C22" s="156">
        <v>3</v>
      </c>
      <c r="D22" s="155">
        <f t="shared" si="0"/>
        <v>7</v>
      </c>
      <c r="E22" s="76" t="s">
        <v>147</v>
      </c>
    </row>
    <row r="23" spans="1:7" ht="24.95" customHeight="1">
      <c r="A23" s="161" t="s">
        <v>148</v>
      </c>
      <c r="B23" s="177">
        <v>81</v>
      </c>
      <c r="C23" s="177">
        <v>24</v>
      </c>
      <c r="D23" s="176">
        <f t="shared" si="0"/>
        <v>105</v>
      </c>
      <c r="E23" s="161" t="s">
        <v>149</v>
      </c>
    </row>
    <row r="24" spans="1:7" ht="24.95" customHeight="1" thickBot="1">
      <c r="A24" s="76" t="s">
        <v>150</v>
      </c>
      <c r="B24" s="157">
        <v>11</v>
      </c>
      <c r="C24" s="157">
        <v>2</v>
      </c>
      <c r="D24" s="155">
        <f t="shared" si="0"/>
        <v>13</v>
      </c>
      <c r="E24" s="76" t="s">
        <v>151</v>
      </c>
    </row>
    <row r="25" spans="1:7" ht="24.95" customHeight="1" thickBot="1">
      <c r="A25" s="172" t="s">
        <v>40</v>
      </c>
      <c r="B25" s="173">
        <f>SUM(B16:B24)</f>
        <v>5910</v>
      </c>
      <c r="C25" s="173">
        <f>SUM(C16:C24)</f>
        <v>753</v>
      </c>
      <c r="D25" s="173">
        <f>SUM(D16:D24)</f>
        <v>6663</v>
      </c>
      <c r="E25" s="174" t="s">
        <v>45</v>
      </c>
    </row>
    <row r="26" spans="1:7" s="12" customFormat="1" ht="30" customHeight="1">
      <c r="A26" s="296" t="s">
        <v>163</v>
      </c>
      <c r="B26" s="296"/>
      <c r="C26" s="296"/>
      <c r="D26" s="297" t="s">
        <v>164</v>
      </c>
      <c r="E26" s="297"/>
      <c r="F26" s="19"/>
      <c r="G26" s="19"/>
    </row>
    <row r="27" spans="1:7">
      <c r="A27" s="23"/>
    </row>
  </sheetData>
  <mergeCells count="14">
    <mergeCell ref="A14:A15"/>
    <mergeCell ref="E14:E15"/>
    <mergeCell ref="A26:C26"/>
    <mergeCell ref="D26:E26"/>
    <mergeCell ref="A11:E11"/>
    <mergeCell ref="A12:E12"/>
    <mergeCell ref="A13:B13"/>
    <mergeCell ref="A10:C10"/>
    <mergeCell ref="D10:E10"/>
    <mergeCell ref="A1:E1"/>
    <mergeCell ref="A2:E2"/>
    <mergeCell ref="I2:I3"/>
    <mergeCell ref="A4:A5"/>
    <mergeCell ref="E4:E5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63" orientation="portrait" r:id="rId1"/>
  <headerFooter scaleWithDoc="0">
    <oddFooter>&amp;C&amp;"Arial,Bold"&amp;14 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ج1 ص9</vt:lpstr>
      <vt:lpstr>ج2ش1ص10</vt:lpstr>
      <vt:lpstr>ج3ش2ص11</vt:lpstr>
      <vt:lpstr>ج4ص12</vt:lpstr>
      <vt:lpstr>ج5 ص 13</vt:lpstr>
      <vt:lpstr>ج6-7 ص14</vt:lpstr>
      <vt:lpstr>ج8ص15</vt:lpstr>
      <vt:lpstr>ج9 ص 16</vt:lpstr>
      <vt:lpstr>ج10-11 ش3 ص17</vt:lpstr>
      <vt:lpstr>'ج1 ص9'!Print_Area</vt:lpstr>
      <vt:lpstr>'ج10-11 ش3 ص17'!Print_Area</vt:lpstr>
      <vt:lpstr>ج2ش1ص10!Print_Area</vt:lpstr>
      <vt:lpstr>ج3ش2ص11!Print_Area</vt:lpstr>
      <vt:lpstr>ج4ص12!Print_Area</vt:lpstr>
      <vt:lpstr>'ج5 ص 13'!Print_Area</vt:lpstr>
      <vt:lpstr>'ج6-7 ص14'!Print_Area</vt:lpstr>
      <vt:lpstr>ج8ص15!Print_Area</vt:lpstr>
      <vt:lpstr>'ج9 ص 16'!Print_Area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user</cp:lastModifiedBy>
  <cp:lastPrinted>2026-04-29T06:23:21Z</cp:lastPrinted>
  <dcterms:created xsi:type="dcterms:W3CDTF">2020-05-17T22:20:27Z</dcterms:created>
  <dcterms:modified xsi:type="dcterms:W3CDTF">2026-07-19T06:07:30Z</dcterms:modified>
</cp:coreProperties>
</file>